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711"/>
  <workbookPr dateCompatibility="0" defaultThemeVersion="166925"/>
  <mc:AlternateContent xmlns:mc="http://schemas.openxmlformats.org/markup-compatibility/2006">
    <mc:Choice Requires="x15">
      <x15ac:absPath xmlns:x15ac="http://schemas.microsoft.com/office/spreadsheetml/2010/11/ac" url="https://ideancefr-my.sharepoint.com/personal/sebastien_delorme_ideance_fr/Documents/Projets clients/Agences de l'eau/SX - Agence de l'eau Artois-Picardie/"/>
    </mc:Choice>
  </mc:AlternateContent>
  <xr:revisionPtr revIDLastSave="0" documentId="10_ncr:8_{95D5A629-5D91-574E-93AA-7DCAF5D86E84}" xr6:coauthVersionLast="47" xr6:coauthVersionMax="47" xr10:uidLastSave="{00000000-0000-0000-0000-000000000000}"/>
  <bookViews>
    <workbookView xWindow="0" yWindow="500" windowWidth="27900" windowHeight="17500" activeTab="5" xr2:uid="{00000000-000D-0000-FFFF-FFFF00000000}"/>
  </bookViews>
  <sheets>
    <sheet name="Périmètre" sheetId="2" r:id="rId1"/>
    <sheet name="Synthèse" sheetId="23" r:id="rId2"/>
    <sheet name="P01" sheetId="6" r:id="rId3"/>
    <sheet name="P02" sheetId="7" r:id="rId4"/>
    <sheet name="P03" sheetId="8" r:id="rId5"/>
    <sheet name="P04" sheetId="9" r:id="rId6"/>
    <sheet name="P05" sheetId="10" r:id="rId7"/>
    <sheet name="P06" sheetId="11" r:id="rId8"/>
    <sheet name="P07" sheetId="12" r:id="rId9"/>
    <sheet name="P08" sheetId="13" r:id="rId10"/>
    <sheet name="P09" sheetId="14" r:id="rId11"/>
    <sheet name="P10" sheetId="15" r:id="rId12"/>
    <sheet name="P11" sheetId="16" r:id="rId13"/>
    <sheet name="P12" sheetId="17" r:id="rId14"/>
    <sheet name="P13" sheetId="18" r:id="rId15"/>
    <sheet name="P14" sheetId="19" r:id="rId16"/>
    <sheet name="P15" sheetId="20" r:id="rId17"/>
  </sheets>
  <definedNames>
    <definedName name="_xlnm._FilterDatabase" localSheetId="2" hidden="1">'P01'!$D$3:$D$109</definedName>
    <definedName name="_xlnm._FilterDatabase" localSheetId="3" hidden="1">'P02'!$D$3:$D$109</definedName>
    <definedName name="_xlnm._FilterDatabase" localSheetId="4" hidden="1">'P03'!$D$3:$D$109</definedName>
    <definedName name="_xlnm._FilterDatabase" localSheetId="5" hidden="1">'P04'!$D$3:$D$109</definedName>
    <definedName name="_xlnm._FilterDatabase" localSheetId="6" hidden="1">'P05'!$D$3:$D$109</definedName>
    <definedName name="_xlnm._FilterDatabase" localSheetId="7" hidden="1">'P06'!$D$3:$D$109</definedName>
    <definedName name="_xlnm._FilterDatabase" localSheetId="8" hidden="1">'P07'!$D$3:$D$109</definedName>
    <definedName name="_xlnm._FilterDatabase" localSheetId="9" hidden="1">'P08'!$D$3:$D$109</definedName>
    <definedName name="_xlnm._FilterDatabase" localSheetId="10" hidden="1">'P09'!$D$3:$D$109</definedName>
    <definedName name="_xlnm._FilterDatabase" localSheetId="11" hidden="1">'P10'!$D$3:$D$109</definedName>
    <definedName name="_xlnm._FilterDatabase" localSheetId="12" hidden="1">'P11'!$D$3:$D$109</definedName>
    <definedName name="_xlnm._FilterDatabase" localSheetId="13" hidden="1">'P12'!$D$3:$D$109</definedName>
    <definedName name="_xlnm._FilterDatabase" localSheetId="14" hidden="1">'P13'!$D$3:$D$109</definedName>
    <definedName name="_xlnm._FilterDatabase" localSheetId="15" hidden="1">'P14'!$D$3:$D$109</definedName>
    <definedName name="_xlnm._FilterDatabase" localSheetId="16" hidden="1">'P15'!$D$3:$D$109</definedName>
  </definedNames>
  <calcPr calcId="191028"/>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V100" i="23" l="1"/>
  <c r="V99" i="23"/>
  <c r="U77" i="23"/>
  <c r="U76" i="23"/>
  <c r="T122" i="23"/>
  <c r="T121" i="23"/>
  <c r="S98" i="23"/>
  <c r="S97" i="23"/>
  <c r="S30" i="23"/>
  <c r="S29" i="23"/>
  <c r="R92" i="23"/>
  <c r="Q96" i="23"/>
  <c r="Q95" i="23"/>
  <c r="P100" i="23"/>
  <c r="P99" i="23"/>
  <c r="P64" i="23"/>
  <c r="P29" i="23"/>
  <c r="P28" i="23"/>
  <c r="M126" i="23"/>
  <c r="M125" i="23"/>
  <c r="M92" i="23"/>
  <c r="M91" i="23"/>
  <c r="M75" i="23"/>
  <c r="M74" i="23"/>
  <c r="M64" i="23"/>
  <c r="M56" i="23"/>
  <c r="M55" i="23"/>
  <c r="M19" i="23"/>
  <c r="M17" i="23"/>
  <c r="L103" i="23"/>
  <c r="L101" i="23"/>
  <c r="L67" i="23"/>
  <c r="L66" i="23"/>
  <c r="L31" i="23"/>
  <c r="L30" i="23"/>
  <c r="K122" i="23"/>
  <c r="K121" i="23"/>
  <c r="K113" i="23"/>
  <c r="K112" i="23"/>
  <c r="K105" i="23"/>
  <c r="K104" i="23"/>
  <c r="K96" i="23"/>
  <c r="K95" i="23"/>
  <c r="K87" i="23"/>
  <c r="K86" i="23"/>
  <c r="K79" i="23"/>
  <c r="K78" i="23"/>
  <c r="K70" i="23"/>
  <c r="K69" i="23"/>
  <c r="K61" i="23"/>
  <c r="K42" i="23"/>
  <c r="K41" i="23"/>
  <c r="J124" i="23"/>
  <c r="J123" i="23"/>
  <c r="J116" i="23"/>
  <c r="J115" i="23"/>
  <c r="J107" i="23"/>
  <c r="J106" i="23"/>
  <c r="J98" i="23"/>
  <c r="J97" i="23"/>
  <c r="J90" i="23"/>
  <c r="J89" i="23"/>
  <c r="J81" i="23"/>
  <c r="J80" i="23"/>
  <c r="J72" i="23"/>
  <c r="J71" i="23"/>
  <c r="J63" i="23"/>
  <c r="J62" i="23"/>
  <c r="I126" i="23"/>
  <c r="I125" i="23"/>
  <c r="I118" i="23"/>
  <c r="I117" i="23"/>
  <c r="I109" i="23"/>
  <c r="I108" i="23"/>
  <c r="I100" i="23"/>
  <c r="I99" i="23"/>
  <c r="I92" i="23"/>
  <c r="I91" i="23"/>
  <c r="I83" i="23"/>
  <c r="I82" i="23"/>
  <c r="I75" i="23"/>
  <c r="I74" i="23"/>
  <c r="I65" i="23"/>
  <c r="I64" i="23"/>
  <c r="I29" i="23"/>
  <c r="I28" i="23"/>
  <c r="H126" i="23"/>
  <c r="K126" i="23" s="1"/>
  <c r="H125" i="23"/>
  <c r="K125" i="23" s="1"/>
  <c r="H124" i="23"/>
  <c r="K124" i="23" s="1"/>
  <c r="H123" i="23"/>
  <c r="K123" i="23" s="1"/>
  <c r="H122" i="23"/>
  <c r="H121" i="23"/>
  <c r="H120" i="23"/>
  <c r="H119" i="23"/>
  <c r="H118" i="23"/>
  <c r="P118" i="23" s="1"/>
  <c r="H117" i="23"/>
  <c r="P117" i="23" s="1"/>
  <c r="H116" i="23"/>
  <c r="S116" i="23" s="1"/>
  <c r="H115" i="23"/>
  <c r="S115" i="23" s="1"/>
  <c r="H113" i="23"/>
  <c r="H112" i="23"/>
  <c r="H111" i="23"/>
  <c r="L111" i="23" s="1"/>
  <c r="H110" i="23"/>
  <c r="L110" i="23" s="1"/>
  <c r="H109" i="23"/>
  <c r="M109" i="23" s="1"/>
  <c r="H108" i="23"/>
  <c r="M108" i="23" s="1"/>
  <c r="H107" i="23"/>
  <c r="K107" i="23" s="1"/>
  <c r="H106" i="23"/>
  <c r="K106" i="23" s="1"/>
  <c r="H105" i="23"/>
  <c r="H104" i="23"/>
  <c r="H103" i="23"/>
  <c r="H101" i="23"/>
  <c r="H100" i="23"/>
  <c r="K100" i="23" s="1"/>
  <c r="H99" i="23"/>
  <c r="K99" i="23" s="1"/>
  <c r="H98" i="23"/>
  <c r="K98" i="23" s="1"/>
  <c r="H97" i="23"/>
  <c r="K97" i="23" s="1"/>
  <c r="H96" i="23"/>
  <c r="H95" i="23"/>
  <c r="H94" i="23"/>
  <c r="H93" i="23"/>
  <c r="H92" i="23"/>
  <c r="K92" i="23" s="1"/>
  <c r="H91" i="23"/>
  <c r="K91" i="23" s="1"/>
  <c r="H90" i="23"/>
  <c r="K90" i="23" s="1"/>
  <c r="H89" i="23"/>
  <c r="K89" i="23" s="1"/>
  <c r="H87" i="23"/>
  <c r="H86" i="23"/>
  <c r="H85" i="23"/>
  <c r="H84" i="23"/>
  <c r="H83" i="23"/>
  <c r="P83" i="23" s="1"/>
  <c r="H82" i="23"/>
  <c r="P82" i="23" s="1"/>
  <c r="H81" i="23"/>
  <c r="K81" i="23" s="1"/>
  <c r="H80" i="23"/>
  <c r="K80" i="23" s="1"/>
  <c r="H79" i="23"/>
  <c r="H78" i="23"/>
  <c r="H77" i="23"/>
  <c r="L77" i="23" s="1"/>
  <c r="H76" i="23"/>
  <c r="L76" i="23" s="1"/>
  <c r="H75" i="23"/>
  <c r="K75" i="23" s="1"/>
  <c r="H74" i="23"/>
  <c r="K74" i="23" s="1"/>
  <c r="H72" i="23"/>
  <c r="K72" i="23" s="1"/>
  <c r="H71" i="23"/>
  <c r="K71" i="23" s="1"/>
  <c r="H70" i="23"/>
  <c r="H69" i="23"/>
  <c r="H67" i="23"/>
  <c r="H66" i="23"/>
  <c r="H65" i="23"/>
  <c r="H64" i="23"/>
  <c r="V64" i="23" s="1"/>
  <c r="H63" i="23"/>
  <c r="Q63" i="23" s="1"/>
  <c r="H62" i="23"/>
  <c r="Q62" i="23" s="1"/>
  <c r="H61" i="23"/>
  <c r="H60" i="23"/>
  <c r="K60" i="23" s="1"/>
  <c r="H59" i="23"/>
  <c r="H58" i="23"/>
  <c r="H56" i="23"/>
  <c r="H55" i="23"/>
  <c r="H54" i="23"/>
  <c r="Q54" i="23" s="1"/>
  <c r="H53" i="23"/>
  <c r="H52" i="23"/>
  <c r="T52" i="23" s="1"/>
  <c r="H50" i="23"/>
  <c r="T50" i="23" s="1"/>
  <c r="H49" i="23"/>
  <c r="H47" i="23"/>
  <c r="H46" i="23"/>
  <c r="H45" i="23"/>
  <c r="H44" i="23"/>
  <c r="H43" i="23"/>
  <c r="H42" i="23"/>
  <c r="H41" i="23"/>
  <c r="H40" i="23"/>
  <c r="N40" i="23" s="1"/>
  <c r="H38" i="23"/>
  <c r="N38" i="23" s="1"/>
  <c r="H37" i="23"/>
  <c r="H36" i="23"/>
  <c r="H35" i="23"/>
  <c r="H34" i="23"/>
  <c r="J34" i="23" s="1"/>
  <c r="H33" i="23"/>
  <c r="H32" i="23"/>
  <c r="R32" i="23" s="1"/>
  <c r="H31" i="23"/>
  <c r="H30" i="23"/>
  <c r="H29" i="23"/>
  <c r="H28" i="23"/>
  <c r="H27" i="23"/>
  <c r="J27" i="23" s="1"/>
  <c r="H26" i="23"/>
  <c r="J26" i="23" s="1"/>
  <c r="H24" i="23"/>
  <c r="K24" i="23" s="1"/>
  <c r="H23" i="23"/>
  <c r="K23" i="23" s="1"/>
  <c r="H22" i="23"/>
  <c r="H20" i="23"/>
  <c r="H19" i="23"/>
  <c r="H17" i="23"/>
  <c r="H16" i="23"/>
  <c r="J16" i="23" s="1"/>
  <c r="H15" i="23"/>
  <c r="H14" i="23"/>
  <c r="K14" i="23" s="1"/>
  <c r="H13" i="23"/>
  <c r="K13" i="23" s="1"/>
  <c r="H12" i="23"/>
  <c r="H11" i="23"/>
  <c r="H10" i="23"/>
  <c r="H9" i="23"/>
  <c r="V4" i="23"/>
  <c r="U4" i="23"/>
  <c r="T4" i="23"/>
  <c r="S4" i="23"/>
  <c r="R4" i="23"/>
  <c r="Q4" i="23"/>
  <c r="P4" i="23"/>
  <c r="O4" i="23"/>
  <c r="N4" i="23"/>
  <c r="M4" i="23"/>
  <c r="L4" i="23"/>
  <c r="K4" i="23"/>
  <c r="J4" i="23"/>
  <c r="I4" i="23"/>
  <c r="H4" i="23"/>
  <c r="V15" i="23" l="1"/>
  <c r="R15" i="23"/>
  <c r="T15" i="23"/>
  <c r="O15" i="23"/>
  <c r="U15" i="23"/>
  <c r="P15" i="23"/>
  <c r="N15" i="23"/>
  <c r="F15" i="23" s="1"/>
  <c r="S15" i="23"/>
  <c r="M15" i="23"/>
  <c r="I15" i="23"/>
  <c r="L15" i="23"/>
  <c r="K15" i="23"/>
  <c r="V53" i="23"/>
  <c r="R53" i="23"/>
  <c r="T53" i="23"/>
  <c r="O53" i="23"/>
  <c r="U53" i="23"/>
  <c r="P53" i="23"/>
  <c r="S53" i="23"/>
  <c r="N53" i="23"/>
  <c r="M53" i="23"/>
  <c r="I53" i="23"/>
  <c r="L53" i="23"/>
  <c r="K53" i="23"/>
  <c r="V35" i="23"/>
  <c r="R35" i="23"/>
  <c r="O35" i="23"/>
  <c r="U35" i="23"/>
  <c r="P35" i="23"/>
  <c r="N35" i="23"/>
  <c r="F35" i="23" s="1"/>
  <c r="S35" i="23"/>
  <c r="T35" i="23"/>
  <c r="M35" i="23"/>
  <c r="I35" i="23"/>
  <c r="Q35" i="23"/>
  <c r="L35" i="23"/>
  <c r="K35" i="23"/>
  <c r="H6" i="23"/>
  <c r="U9" i="23"/>
  <c r="T9" i="23"/>
  <c r="S9" i="23"/>
  <c r="O9" i="23"/>
  <c r="R9" i="23"/>
  <c r="Q9" i="23"/>
  <c r="N9" i="23"/>
  <c r="V9" i="23"/>
  <c r="V5" i="23" s="1"/>
  <c r="L9" i="23"/>
  <c r="F9" i="23" s="1"/>
  <c r="P9" i="23"/>
  <c r="K9" i="23"/>
  <c r="J9" i="23"/>
  <c r="O17" i="23"/>
  <c r="U17" i="23"/>
  <c r="R17" i="23"/>
  <c r="N17" i="23"/>
  <c r="V17" i="23"/>
  <c r="T17" i="23"/>
  <c r="S17" i="23"/>
  <c r="Q17" i="23"/>
  <c r="P17" i="23"/>
  <c r="L17" i="23"/>
  <c r="K17" i="23"/>
  <c r="J17" i="23"/>
  <c r="E17" i="23" s="1"/>
  <c r="O28" i="23"/>
  <c r="U28" i="23"/>
  <c r="T28" i="23"/>
  <c r="S28" i="23"/>
  <c r="N28" i="23"/>
  <c r="R28" i="23"/>
  <c r="Q28" i="23"/>
  <c r="L28" i="23"/>
  <c r="K28" i="23"/>
  <c r="F28" i="23" s="1"/>
  <c r="J28" i="23"/>
  <c r="O36" i="23"/>
  <c r="U36" i="23"/>
  <c r="N36" i="23"/>
  <c r="V36" i="23"/>
  <c r="S36" i="23"/>
  <c r="T36" i="23"/>
  <c r="Q36" i="23"/>
  <c r="L36" i="23"/>
  <c r="K36" i="23"/>
  <c r="P36" i="23"/>
  <c r="J36" i="23"/>
  <c r="O45" i="23"/>
  <c r="U45" i="23"/>
  <c r="T45" i="23"/>
  <c r="R45" i="23"/>
  <c r="N45" i="23"/>
  <c r="Q45" i="23"/>
  <c r="L45" i="23"/>
  <c r="P45" i="23"/>
  <c r="K45" i="23"/>
  <c r="S45" i="23"/>
  <c r="V45" i="23"/>
  <c r="J45" i="23"/>
  <c r="E45" i="23" s="1"/>
  <c r="O55" i="23"/>
  <c r="U55" i="23"/>
  <c r="S55" i="23"/>
  <c r="N55" i="23"/>
  <c r="V55" i="23"/>
  <c r="T55" i="23"/>
  <c r="R55" i="23"/>
  <c r="Q55" i="23"/>
  <c r="G55" i="23" s="1"/>
  <c r="P55" i="23"/>
  <c r="L55" i="23"/>
  <c r="K55" i="23"/>
  <c r="J55" i="23"/>
  <c r="I36" i="23"/>
  <c r="K50" i="23"/>
  <c r="L38" i="23"/>
  <c r="M28" i="23"/>
  <c r="V28" i="23"/>
  <c r="V16" i="23"/>
  <c r="R16" i="23"/>
  <c r="O16" i="23"/>
  <c r="U16" i="23"/>
  <c r="P16" i="23"/>
  <c r="N16" i="23"/>
  <c r="F16" i="23" s="1"/>
  <c r="T16" i="23"/>
  <c r="S16" i="23"/>
  <c r="M16" i="23"/>
  <c r="I16" i="23"/>
  <c r="L16" i="23"/>
  <c r="K16" i="23"/>
  <c r="U10" i="23"/>
  <c r="T10" i="23"/>
  <c r="S10" i="23"/>
  <c r="O10" i="23"/>
  <c r="N10" i="23"/>
  <c r="R10" i="23"/>
  <c r="Q10" i="23"/>
  <c r="V10" i="23"/>
  <c r="L10" i="23"/>
  <c r="P10" i="23"/>
  <c r="K10" i="23"/>
  <c r="J10" i="23"/>
  <c r="O19" i="23"/>
  <c r="U19" i="23"/>
  <c r="T19" i="23"/>
  <c r="N19" i="23"/>
  <c r="V19" i="23"/>
  <c r="S19" i="23"/>
  <c r="Q19" i="23"/>
  <c r="F19" i="23" s="1"/>
  <c r="P19" i="23"/>
  <c r="L19" i="23"/>
  <c r="R19" i="23"/>
  <c r="K19" i="23"/>
  <c r="J19" i="23"/>
  <c r="O29" i="23"/>
  <c r="U29" i="23"/>
  <c r="T29" i="23"/>
  <c r="N29" i="23"/>
  <c r="R29" i="23"/>
  <c r="Q29" i="23"/>
  <c r="L29" i="23"/>
  <c r="K29" i="23"/>
  <c r="J29" i="23"/>
  <c r="O37" i="23"/>
  <c r="U37" i="23"/>
  <c r="T37" i="23"/>
  <c r="N37" i="23"/>
  <c r="V37" i="23"/>
  <c r="S37" i="23"/>
  <c r="Q37" i="23"/>
  <c r="R37" i="23"/>
  <c r="L37" i="23"/>
  <c r="K37" i="23"/>
  <c r="E37" i="23" s="1"/>
  <c r="P37" i="23"/>
  <c r="J37" i="23"/>
  <c r="O46" i="23"/>
  <c r="U46" i="23"/>
  <c r="T46" i="23"/>
  <c r="R46" i="23"/>
  <c r="N46" i="23"/>
  <c r="Q46" i="23"/>
  <c r="F46" i="23" s="1"/>
  <c r="D46" i="23" s="1"/>
  <c r="S46" i="23"/>
  <c r="L46" i="23"/>
  <c r="P46" i="23"/>
  <c r="K46" i="23"/>
  <c r="V46" i="23"/>
  <c r="J46" i="23"/>
  <c r="O56" i="23"/>
  <c r="U56" i="23"/>
  <c r="T56" i="23"/>
  <c r="N56" i="23"/>
  <c r="S56" i="23"/>
  <c r="V56" i="23"/>
  <c r="R56" i="23"/>
  <c r="Q56" i="23"/>
  <c r="P56" i="23"/>
  <c r="L56" i="23"/>
  <c r="K56" i="23"/>
  <c r="J56" i="23"/>
  <c r="O65" i="23"/>
  <c r="U65" i="23"/>
  <c r="T65" i="23"/>
  <c r="N65" i="23"/>
  <c r="Q65" i="23"/>
  <c r="G65" i="23" s="1"/>
  <c r="S65" i="23"/>
  <c r="L65" i="23"/>
  <c r="V65" i="23"/>
  <c r="R65" i="23"/>
  <c r="K65" i="23"/>
  <c r="J65" i="23"/>
  <c r="I37" i="23"/>
  <c r="K52" i="23"/>
  <c r="G52" i="23" s="1"/>
  <c r="L40" i="23"/>
  <c r="M29" i="23"/>
  <c r="M65" i="23"/>
  <c r="P65" i="23"/>
  <c r="V29" i="23"/>
  <c r="V26" i="23"/>
  <c r="R26" i="23"/>
  <c r="T26" i="23"/>
  <c r="P26" i="23"/>
  <c r="S26" i="23"/>
  <c r="N26" i="23"/>
  <c r="O26" i="23"/>
  <c r="U26" i="23"/>
  <c r="M26" i="23"/>
  <c r="I26" i="23"/>
  <c r="L26" i="23"/>
  <c r="G26" i="23" s="1"/>
  <c r="Q26" i="23"/>
  <c r="K26" i="23"/>
  <c r="J15" i="23"/>
  <c r="V44" i="23"/>
  <c r="R44" i="23"/>
  <c r="O44" i="23"/>
  <c r="U44" i="23"/>
  <c r="P44" i="23"/>
  <c r="T44" i="23"/>
  <c r="N44" i="23"/>
  <c r="Q44" i="23"/>
  <c r="M44" i="23"/>
  <c r="I44" i="23"/>
  <c r="L44" i="23"/>
  <c r="K44" i="23"/>
  <c r="S44" i="23"/>
  <c r="T11" i="23"/>
  <c r="V11" i="23"/>
  <c r="S11" i="23"/>
  <c r="O11" i="23"/>
  <c r="N11" i="23"/>
  <c r="U11" i="23"/>
  <c r="R11" i="23"/>
  <c r="Q11" i="23"/>
  <c r="P11" i="23"/>
  <c r="P7" i="23" s="1"/>
  <c r="K11" i="23"/>
  <c r="J11" i="23"/>
  <c r="M11" i="23"/>
  <c r="I11" i="23"/>
  <c r="T20" i="23"/>
  <c r="V20" i="23"/>
  <c r="S20" i="23"/>
  <c r="Q20" i="23"/>
  <c r="P20" i="23"/>
  <c r="R20" i="23"/>
  <c r="K20" i="23"/>
  <c r="O20" i="23"/>
  <c r="N20" i="23"/>
  <c r="J20" i="23"/>
  <c r="U20" i="23"/>
  <c r="M20" i="23"/>
  <c r="F20" i="23" s="1"/>
  <c r="D20" i="23" s="1"/>
  <c r="I20" i="23"/>
  <c r="T30" i="23"/>
  <c r="V30" i="23"/>
  <c r="R30" i="23"/>
  <c r="O30" i="23"/>
  <c r="U30" i="23"/>
  <c r="Q30" i="23"/>
  <c r="P30" i="23"/>
  <c r="N30" i="23"/>
  <c r="K30" i="23"/>
  <c r="J30" i="23"/>
  <c r="M30" i="23"/>
  <c r="I30" i="23"/>
  <c r="T38" i="23"/>
  <c r="V38" i="23"/>
  <c r="S38" i="23"/>
  <c r="Q38" i="23"/>
  <c r="R38" i="23"/>
  <c r="P38" i="23"/>
  <c r="O38" i="23"/>
  <c r="K38" i="23"/>
  <c r="U38" i="23"/>
  <c r="J38" i="23"/>
  <c r="E38" i="23" s="1"/>
  <c r="M38" i="23"/>
  <c r="F38" i="23" s="1"/>
  <c r="I38" i="23"/>
  <c r="T47" i="23"/>
  <c r="V47" i="23"/>
  <c r="O47" i="23"/>
  <c r="U47" i="23"/>
  <c r="Q47" i="23"/>
  <c r="S47" i="23"/>
  <c r="P47" i="23"/>
  <c r="E47" i="23" s="1"/>
  <c r="K47" i="23"/>
  <c r="J47" i="23"/>
  <c r="R47" i="23"/>
  <c r="N47" i="23"/>
  <c r="M47" i="23"/>
  <c r="I47" i="23"/>
  <c r="T58" i="23"/>
  <c r="V58" i="23"/>
  <c r="S58" i="23"/>
  <c r="R58" i="23"/>
  <c r="Q58" i="23"/>
  <c r="P58" i="23"/>
  <c r="U58" i="23"/>
  <c r="K58" i="23"/>
  <c r="N58" i="23"/>
  <c r="J58" i="23"/>
  <c r="M58" i="23"/>
  <c r="I58" i="23"/>
  <c r="T66" i="23"/>
  <c r="V66" i="23"/>
  <c r="O66" i="23"/>
  <c r="U66" i="23"/>
  <c r="Q66" i="23"/>
  <c r="S66" i="23"/>
  <c r="R66" i="23"/>
  <c r="P66" i="23"/>
  <c r="N66" i="23"/>
  <c r="K66" i="23"/>
  <c r="J66" i="23"/>
  <c r="M66" i="23"/>
  <c r="I66" i="23"/>
  <c r="T76" i="23"/>
  <c r="V76" i="23"/>
  <c r="S76" i="23"/>
  <c r="R76" i="23"/>
  <c r="Q76" i="23"/>
  <c r="P76" i="23"/>
  <c r="K76" i="23"/>
  <c r="J76" i="23"/>
  <c r="G76" i="23" s="1"/>
  <c r="O76" i="23"/>
  <c r="M76" i="23"/>
  <c r="I76" i="23"/>
  <c r="T84" i="23"/>
  <c r="V84" i="23"/>
  <c r="O84" i="23"/>
  <c r="U84" i="23"/>
  <c r="R84" i="23"/>
  <c r="S84" i="23"/>
  <c r="P84" i="23"/>
  <c r="M84" i="23"/>
  <c r="Q84" i="23"/>
  <c r="K84" i="23"/>
  <c r="J84" i="23"/>
  <c r="N84" i="23"/>
  <c r="I84" i="23"/>
  <c r="T93" i="23"/>
  <c r="V93" i="23"/>
  <c r="S93" i="23"/>
  <c r="Q93" i="23"/>
  <c r="P93" i="23"/>
  <c r="M93" i="23"/>
  <c r="K93" i="23"/>
  <c r="O93" i="23"/>
  <c r="N93" i="23"/>
  <c r="J93" i="23"/>
  <c r="U93" i="23"/>
  <c r="I93" i="23"/>
  <c r="T101" i="23"/>
  <c r="V101" i="23"/>
  <c r="R101" i="23"/>
  <c r="O101" i="23"/>
  <c r="U101" i="23"/>
  <c r="S101" i="23"/>
  <c r="Q101" i="23"/>
  <c r="P101" i="23"/>
  <c r="M101" i="23"/>
  <c r="N101" i="23"/>
  <c r="K101" i="23"/>
  <c r="J101" i="23"/>
  <c r="I101" i="23"/>
  <c r="F101" i="23" s="1"/>
  <c r="D101" i="23" s="1"/>
  <c r="T110" i="23"/>
  <c r="V110" i="23"/>
  <c r="S110" i="23"/>
  <c r="R110" i="23"/>
  <c r="P110" i="23"/>
  <c r="M110" i="23"/>
  <c r="O110" i="23"/>
  <c r="K110" i="23"/>
  <c r="G110" i="23" s="1"/>
  <c r="U110" i="23"/>
  <c r="J110" i="23"/>
  <c r="Q110" i="23"/>
  <c r="I110" i="23"/>
  <c r="T119" i="23"/>
  <c r="V119" i="23"/>
  <c r="Q119" i="23"/>
  <c r="O119" i="23"/>
  <c r="U119" i="23"/>
  <c r="S119" i="23"/>
  <c r="P119" i="23"/>
  <c r="M119" i="23"/>
  <c r="K119" i="23"/>
  <c r="R119" i="23"/>
  <c r="J119" i="23"/>
  <c r="F119" i="23" s="1"/>
  <c r="N119" i="23"/>
  <c r="I119" i="23"/>
  <c r="I9" i="23"/>
  <c r="I45" i="23"/>
  <c r="L11" i="23"/>
  <c r="L47" i="23"/>
  <c r="L84" i="23"/>
  <c r="L119" i="23"/>
  <c r="M36" i="23"/>
  <c r="F36" i="23" s="1"/>
  <c r="N76" i="23"/>
  <c r="V43" i="23"/>
  <c r="R43" i="23"/>
  <c r="T43" i="23"/>
  <c r="S43" i="23"/>
  <c r="P43" i="23"/>
  <c r="N43" i="23"/>
  <c r="F43" i="23" s="1"/>
  <c r="D43" i="23" s="1"/>
  <c r="O43" i="23"/>
  <c r="U43" i="23"/>
  <c r="Q43" i="23"/>
  <c r="M43" i="23"/>
  <c r="I43" i="23"/>
  <c r="L43" i="23"/>
  <c r="K43" i="23"/>
  <c r="V27" i="23"/>
  <c r="R27" i="23"/>
  <c r="O27" i="23"/>
  <c r="U27" i="23"/>
  <c r="P27" i="23"/>
  <c r="T27" i="23"/>
  <c r="S27" i="23"/>
  <c r="N27" i="23"/>
  <c r="M27" i="23"/>
  <c r="I27" i="23"/>
  <c r="F27" i="23" s="1"/>
  <c r="L27" i="23"/>
  <c r="Q27" i="23"/>
  <c r="K27" i="23"/>
  <c r="V54" i="23"/>
  <c r="R54" i="23"/>
  <c r="O54" i="23"/>
  <c r="U54" i="23"/>
  <c r="P54" i="23"/>
  <c r="S54" i="23"/>
  <c r="N54" i="23"/>
  <c r="T54" i="23"/>
  <c r="M54" i="23"/>
  <c r="I54" i="23"/>
  <c r="L54" i="23"/>
  <c r="K54" i="23"/>
  <c r="T12" i="23"/>
  <c r="S12" i="23"/>
  <c r="U12" i="23"/>
  <c r="R12" i="23"/>
  <c r="Q12" i="23"/>
  <c r="P12" i="23"/>
  <c r="V12" i="23"/>
  <c r="K12" i="23"/>
  <c r="J12" i="23"/>
  <c r="E12" i="23" s="1"/>
  <c r="O12" i="23"/>
  <c r="M12" i="23"/>
  <c r="I12" i="23"/>
  <c r="N12" i="23"/>
  <c r="T22" i="23"/>
  <c r="S22" i="23"/>
  <c r="V22" i="23"/>
  <c r="Q22" i="23"/>
  <c r="P22" i="23"/>
  <c r="R22" i="23"/>
  <c r="K22" i="23"/>
  <c r="O22" i="23"/>
  <c r="N22" i="23"/>
  <c r="J22" i="23"/>
  <c r="U22" i="23"/>
  <c r="M22" i="23"/>
  <c r="E22" i="23" s="1"/>
  <c r="I22" i="23"/>
  <c r="T31" i="23"/>
  <c r="S31" i="23"/>
  <c r="R31" i="23"/>
  <c r="O31" i="23"/>
  <c r="U31" i="23"/>
  <c r="Q31" i="23"/>
  <c r="P31" i="23"/>
  <c r="F31" i="23" s="1"/>
  <c r="V31" i="23"/>
  <c r="N31" i="23"/>
  <c r="K31" i="23"/>
  <c r="J31" i="23"/>
  <c r="M31" i="23"/>
  <c r="I31" i="23"/>
  <c r="T40" i="23"/>
  <c r="S40" i="23"/>
  <c r="V40" i="23"/>
  <c r="Q40" i="23"/>
  <c r="R40" i="23"/>
  <c r="P40" i="23"/>
  <c r="O40" i="23"/>
  <c r="K40" i="23"/>
  <c r="U40" i="23"/>
  <c r="J40" i="23"/>
  <c r="M40" i="23"/>
  <c r="I40" i="23"/>
  <c r="T49" i="23"/>
  <c r="S49" i="23"/>
  <c r="O49" i="23"/>
  <c r="U49" i="23"/>
  <c r="Q49" i="23"/>
  <c r="P49" i="23"/>
  <c r="V49" i="23"/>
  <c r="K49" i="23"/>
  <c r="J49" i="23"/>
  <c r="R49" i="23"/>
  <c r="N49" i="23"/>
  <c r="M49" i="23"/>
  <c r="I49" i="23"/>
  <c r="T59" i="23"/>
  <c r="S59" i="23"/>
  <c r="V59" i="23"/>
  <c r="R59" i="23"/>
  <c r="Q59" i="23"/>
  <c r="P59" i="23"/>
  <c r="U59" i="23"/>
  <c r="K59" i="23"/>
  <c r="N59" i="23"/>
  <c r="J59" i="23"/>
  <c r="M59" i="23"/>
  <c r="I59" i="23"/>
  <c r="T67" i="23"/>
  <c r="S67" i="23"/>
  <c r="O67" i="23"/>
  <c r="U67" i="23"/>
  <c r="Q67" i="23"/>
  <c r="R67" i="23"/>
  <c r="P67" i="23"/>
  <c r="V67" i="23"/>
  <c r="N67" i="23"/>
  <c r="K67" i="23"/>
  <c r="J67" i="23"/>
  <c r="M67" i="23"/>
  <c r="I67" i="23"/>
  <c r="E67" i="23" s="1"/>
  <c r="T77" i="23"/>
  <c r="S77" i="23"/>
  <c r="V77" i="23"/>
  <c r="Q77" i="23"/>
  <c r="P77" i="23"/>
  <c r="K77" i="23"/>
  <c r="R77" i="23"/>
  <c r="J77" i="23"/>
  <c r="F77" i="23" s="1"/>
  <c r="D77" i="23" s="1"/>
  <c r="O77" i="23"/>
  <c r="M77" i="23"/>
  <c r="I77" i="23"/>
  <c r="T85" i="23"/>
  <c r="S85" i="23"/>
  <c r="O85" i="23"/>
  <c r="U85" i="23"/>
  <c r="R85" i="23"/>
  <c r="P85" i="23"/>
  <c r="M85" i="23"/>
  <c r="V85" i="23"/>
  <c r="Q85" i="23"/>
  <c r="K85" i="23"/>
  <c r="J85" i="23"/>
  <c r="N85" i="23"/>
  <c r="I85" i="23"/>
  <c r="F85" i="23" s="1"/>
  <c r="T94" i="23"/>
  <c r="S94" i="23"/>
  <c r="Q94" i="23"/>
  <c r="V94" i="23"/>
  <c r="P94" i="23"/>
  <c r="M94" i="23"/>
  <c r="R94" i="23"/>
  <c r="K94" i="23"/>
  <c r="E94" i="23" s="1"/>
  <c r="O94" i="23"/>
  <c r="N94" i="23"/>
  <c r="J94" i="23"/>
  <c r="U94" i="23"/>
  <c r="I94" i="23"/>
  <c r="T103" i="23"/>
  <c r="S103" i="23"/>
  <c r="R103" i="23"/>
  <c r="O103" i="23"/>
  <c r="U103" i="23"/>
  <c r="Q103" i="23"/>
  <c r="P103" i="23"/>
  <c r="M103" i="23"/>
  <c r="V103" i="23"/>
  <c r="N103" i="23"/>
  <c r="K103" i="23"/>
  <c r="F103" i="23" s="1"/>
  <c r="J103" i="23"/>
  <c r="I103" i="23"/>
  <c r="T111" i="23"/>
  <c r="S111" i="23"/>
  <c r="V111" i="23"/>
  <c r="R111" i="23"/>
  <c r="P111" i="23"/>
  <c r="M111" i="23"/>
  <c r="F111" i="23" s="1"/>
  <c r="O111" i="23"/>
  <c r="K111" i="23"/>
  <c r="U111" i="23"/>
  <c r="J111" i="23"/>
  <c r="Q111" i="23"/>
  <c r="I111" i="23"/>
  <c r="T120" i="23"/>
  <c r="S120" i="23"/>
  <c r="Q120" i="23"/>
  <c r="O120" i="23"/>
  <c r="U120" i="23"/>
  <c r="P120" i="23"/>
  <c r="M120" i="23"/>
  <c r="V120" i="23"/>
  <c r="K120" i="23"/>
  <c r="F120" i="23" s="1"/>
  <c r="R120" i="23"/>
  <c r="J120" i="23"/>
  <c r="N120" i="23"/>
  <c r="I120" i="23"/>
  <c r="I10" i="23"/>
  <c r="I46" i="23"/>
  <c r="J35" i="23"/>
  <c r="L12" i="23"/>
  <c r="L49" i="23"/>
  <c r="G49" i="23" s="1"/>
  <c r="L85" i="23"/>
  <c r="L120" i="23"/>
  <c r="M37" i="23"/>
  <c r="N77" i="23"/>
  <c r="R36" i="23"/>
  <c r="S13" i="23"/>
  <c r="O13" i="23"/>
  <c r="U13" i="23"/>
  <c r="R13" i="23"/>
  <c r="Q13" i="23"/>
  <c r="P13" i="23"/>
  <c r="V13" i="23"/>
  <c r="N13" i="23"/>
  <c r="J13" i="23"/>
  <c r="T13" i="23"/>
  <c r="M13" i="23"/>
  <c r="G13" i="23" s="1"/>
  <c r="I13" i="23"/>
  <c r="L13" i="23"/>
  <c r="S23" i="23"/>
  <c r="O23" i="23"/>
  <c r="U23" i="23"/>
  <c r="V23" i="23"/>
  <c r="Q23" i="23"/>
  <c r="T23" i="23"/>
  <c r="P23" i="23"/>
  <c r="R23" i="23"/>
  <c r="N23" i="23"/>
  <c r="J23" i="23"/>
  <c r="M23" i="23"/>
  <c r="I23" i="23"/>
  <c r="L23" i="23"/>
  <c r="E23" i="23" s="1"/>
  <c r="S32" i="23"/>
  <c r="O32" i="23"/>
  <c r="U32" i="23"/>
  <c r="Q32" i="23"/>
  <c r="P32" i="23"/>
  <c r="V32" i="23"/>
  <c r="N32" i="23"/>
  <c r="T32" i="23"/>
  <c r="J32" i="23"/>
  <c r="G32" i="23" s="1"/>
  <c r="M32" i="23"/>
  <c r="I32" i="23"/>
  <c r="L32" i="23"/>
  <c r="S41" i="23"/>
  <c r="O41" i="23"/>
  <c r="U41" i="23"/>
  <c r="V41" i="23"/>
  <c r="Q41" i="23"/>
  <c r="R41" i="23"/>
  <c r="T41" i="23"/>
  <c r="P41" i="23"/>
  <c r="N41" i="23"/>
  <c r="J41" i="23"/>
  <c r="M41" i="23"/>
  <c r="I41" i="23"/>
  <c r="F41" i="23" s="1"/>
  <c r="L41" i="23"/>
  <c r="S50" i="23"/>
  <c r="O50" i="23"/>
  <c r="U50" i="23"/>
  <c r="Q50" i="23"/>
  <c r="P50" i="23"/>
  <c r="V50" i="23"/>
  <c r="R50" i="23"/>
  <c r="N50" i="23"/>
  <c r="F50" i="23" s="1"/>
  <c r="D50" i="23" s="1"/>
  <c r="J50" i="23"/>
  <c r="M50" i="23"/>
  <c r="I50" i="23"/>
  <c r="L50" i="23"/>
  <c r="S60" i="23"/>
  <c r="O60" i="23"/>
  <c r="U60" i="23"/>
  <c r="V60" i="23"/>
  <c r="R60" i="23"/>
  <c r="Q60" i="23"/>
  <c r="T60" i="23"/>
  <c r="P60" i="23"/>
  <c r="N60" i="23"/>
  <c r="J60" i="23"/>
  <c r="M60" i="23"/>
  <c r="I60" i="23"/>
  <c r="F60" i="23" s="1"/>
  <c r="L60" i="23"/>
  <c r="I17" i="23"/>
  <c r="I55" i="23"/>
  <c r="J43" i="23"/>
  <c r="K32" i="23"/>
  <c r="L20" i="23"/>
  <c r="L58" i="23"/>
  <c r="L93" i="23"/>
  <c r="G93" i="23" s="1"/>
  <c r="M9" i="23"/>
  <c r="M45" i="23"/>
  <c r="N110" i="23"/>
  <c r="Q15" i="23"/>
  <c r="O58" i="23"/>
  <c r="V34" i="23"/>
  <c r="R34" i="23"/>
  <c r="T34" i="23"/>
  <c r="O34" i="23"/>
  <c r="U34" i="23"/>
  <c r="P34" i="23"/>
  <c r="N34" i="23"/>
  <c r="S34" i="23"/>
  <c r="M34" i="23"/>
  <c r="I34" i="23"/>
  <c r="E34" i="23" s="1"/>
  <c r="Q34" i="23"/>
  <c r="G34" i="23" s="1"/>
  <c r="L34" i="23"/>
  <c r="K34" i="23"/>
  <c r="J53" i="23"/>
  <c r="Q53" i="23"/>
  <c r="J54" i="23"/>
  <c r="S14" i="23"/>
  <c r="V14" i="23"/>
  <c r="R14" i="23"/>
  <c r="R6" i="23" s="1"/>
  <c r="Q14" i="23"/>
  <c r="O14" i="23"/>
  <c r="U14" i="23"/>
  <c r="P14" i="23"/>
  <c r="N14" i="23"/>
  <c r="J14" i="23"/>
  <c r="T14" i="23"/>
  <c r="M14" i="23"/>
  <c r="E14" i="23" s="1"/>
  <c r="I14" i="23"/>
  <c r="L14" i="23"/>
  <c r="S24" i="23"/>
  <c r="V24" i="23"/>
  <c r="R24" i="23"/>
  <c r="Q24" i="23"/>
  <c r="T24" i="23"/>
  <c r="P24" i="23"/>
  <c r="N24" i="23"/>
  <c r="O24" i="23"/>
  <c r="U24" i="23"/>
  <c r="J24" i="23"/>
  <c r="M24" i="23"/>
  <c r="I24" i="23"/>
  <c r="L24" i="23"/>
  <c r="G24" i="23" s="1"/>
  <c r="S33" i="23"/>
  <c r="V33" i="23"/>
  <c r="R33" i="23"/>
  <c r="Q33" i="23"/>
  <c r="O33" i="23"/>
  <c r="U33" i="23"/>
  <c r="P33" i="23"/>
  <c r="N33" i="23"/>
  <c r="G33" i="23" s="1"/>
  <c r="T33" i="23"/>
  <c r="J33" i="23"/>
  <c r="M33" i="23"/>
  <c r="I33" i="23"/>
  <c r="L33" i="23"/>
  <c r="S42" i="23"/>
  <c r="V42" i="23"/>
  <c r="R42" i="23"/>
  <c r="Q42" i="23"/>
  <c r="T42" i="23"/>
  <c r="P42" i="23"/>
  <c r="N42" i="23"/>
  <c r="O42" i="23"/>
  <c r="U42" i="23"/>
  <c r="J42" i="23"/>
  <c r="M42" i="23"/>
  <c r="I42" i="23"/>
  <c r="F42" i="23" s="1"/>
  <c r="L42" i="23"/>
  <c r="S52" i="23"/>
  <c r="V52" i="23"/>
  <c r="R52" i="23"/>
  <c r="Q52" i="23"/>
  <c r="O52" i="23"/>
  <c r="U52" i="23"/>
  <c r="P52" i="23"/>
  <c r="E52" i="23" s="1"/>
  <c r="N52" i="23"/>
  <c r="J52" i="23"/>
  <c r="M52" i="23"/>
  <c r="I52" i="23"/>
  <c r="L52" i="23"/>
  <c r="I19" i="23"/>
  <c r="I56" i="23"/>
  <c r="G56" i="23" s="1"/>
  <c r="J44" i="23"/>
  <c r="G44" i="23" s="1"/>
  <c r="K33" i="23"/>
  <c r="L22" i="23"/>
  <c r="L59" i="23"/>
  <c r="L94" i="23"/>
  <c r="M10" i="23"/>
  <c r="M46" i="23"/>
  <c r="N111" i="23"/>
  <c r="Q16" i="23"/>
  <c r="R93" i="23"/>
  <c r="O59" i="23"/>
  <c r="S69" i="23"/>
  <c r="O69" i="23"/>
  <c r="U69" i="23"/>
  <c r="Q69" i="23"/>
  <c r="R69" i="23"/>
  <c r="P69" i="23"/>
  <c r="F69" i="23" s="1"/>
  <c r="V69" i="23"/>
  <c r="N69" i="23"/>
  <c r="S78" i="23"/>
  <c r="O78" i="23"/>
  <c r="U78" i="23"/>
  <c r="V78" i="23"/>
  <c r="Q78" i="23"/>
  <c r="T78" i="23"/>
  <c r="E78" i="23" s="1"/>
  <c r="P78" i="23"/>
  <c r="N78" i="23"/>
  <c r="S86" i="23"/>
  <c r="O86" i="23"/>
  <c r="U86" i="23"/>
  <c r="R86" i="23"/>
  <c r="P86" i="23"/>
  <c r="M86" i="23"/>
  <c r="F86" i="23" s="1"/>
  <c r="D86" i="23" s="1"/>
  <c r="V86" i="23"/>
  <c r="Q86" i="23"/>
  <c r="N86" i="23"/>
  <c r="S95" i="23"/>
  <c r="O95" i="23"/>
  <c r="U95" i="23"/>
  <c r="V95" i="23"/>
  <c r="T95" i="23"/>
  <c r="F95" i="23" s="1"/>
  <c r="P95" i="23"/>
  <c r="M95" i="23"/>
  <c r="R95" i="23"/>
  <c r="N95" i="23"/>
  <c r="S104" i="23"/>
  <c r="O104" i="23"/>
  <c r="U104" i="23"/>
  <c r="Q104" i="23"/>
  <c r="P104" i="23"/>
  <c r="M104" i="23"/>
  <c r="V104" i="23"/>
  <c r="N104" i="23"/>
  <c r="S112" i="23"/>
  <c r="O112" i="23"/>
  <c r="U112" i="23"/>
  <c r="V112" i="23"/>
  <c r="R112" i="23"/>
  <c r="T112" i="23"/>
  <c r="P112" i="23"/>
  <c r="M112" i="23"/>
  <c r="Q112" i="23"/>
  <c r="N112" i="23"/>
  <c r="S121" i="23"/>
  <c r="O121" i="23"/>
  <c r="U121" i="23"/>
  <c r="Q121" i="23"/>
  <c r="P121" i="23"/>
  <c r="M121" i="23"/>
  <c r="V121" i="23"/>
  <c r="R121" i="23"/>
  <c r="N121" i="23"/>
  <c r="J64" i="23"/>
  <c r="G64" i="23" s="1"/>
  <c r="J74" i="23"/>
  <c r="J82" i="23"/>
  <c r="J91" i="23"/>
  <c r="J99" i="23"/>
  <c r="J108" i="23"/>
  <c r="J117" i="23"/>
  <c r="J125" i="23"/>
  <c r="F125" i="23" s="1"/>
  <c r="K62" i="23"/>
  <c r="K115" i="23"/>
  <c r="L69" i="23"/>
  <c r="L78" i="23"/>
  <c r="L86" i="23"/>
  <c r="L95" i="23"/>
  <c r="L104" i="23"/>
  <c r="L112" i="23"/>
  <c r="L121" i="23"/>
  <c r="M99" i="23"/>
  <c r="P74" i="23"/>
  <c r="P108" i="23"/>
  <c r="R104" i="23"/>
  <c r="T69" i="23"/>
  <c r="V117" i="23"/>
  <c r="S61" i="23"/>
  <c r="V61" i="23"/>
  <c r="R61" i="23"/>
  <c r="Q61" i="23"/>
  <c r="T61" i="23"/>
  <c r="P61" i="23"/>
  <c r="N61" i="23"/>
  <c r="O61" i="23"/>
  <c r="U61" i="23"/>
  <c r="S70" i="23"/>
  <c r="V70" i="23"/>
  <c r="R70" i="23"/>
  <c r="Q70" i="23"/>
  <c r="O70" i="23"/>
  <c r="U70" i="23"/>
  <c r="P70" i="23"/>
  <c r="N70" i="23"/>
  <c r="S79" i="23"/>
  <c r="V79" i="23"/>
  <c r="R79" i="23"/>
  <c r="Q79" i="23"/>
  <c r="T79" i="23"/>
  <c r="P79" i="23"/>
  <c r="N79" i="23"/>
  <c r="O79" i="23"/>
  <c r="U79" i="23"/>
  <c r="S87" i="23"/>
  <c r="V87" i="23"/>
  <c r="R87" i="23"/>
  <c r="O87" i="23"/>
  <c r="U87" i="23"/>
  <c r="P87" i="23"/>
  <c r="M87" i="23"/>
  <c r="Q87" i="23"/>
  <c r="N87" i="23"/>
  <c r="S96" i="23"/>
  <c r="V96" i="23"/>
  <c r="R96" i="23"/>
  <c r="T96" i="23"/>
  <c r="P96" i="23"/>
  <c r="M96" i="23"/>
  <c r="N96" i="23"/>
  <c r="E96" i="23" s="1"/>
  <c r="O96" i="23"/>
  <c r="U96" i="23"/>
  <c r="S105" i="23"/>
  <c r="V105" i="23"/>
  <c r="R105" i="23"/>
  <c r="O105" i="23"/>
  <c r="U105" i="23"/>
  <c r="Q105" i="23"/>
  <c r="G105" i="23" s="1"/>
  <c r="P105" i="23"/>
  <c r="M105" i="23"/>
  <c r="N105" i="23"/>
  <c r="S113" i="23"/>
  <c r="V113" i="23"/>
  <c r="R113" i="23"/>
  <c r="T113" i="23"/>
  <c r="P113" i="23"/>
  <c r="G113" i="23" s="1"/>
  <c r="M113" i="23"/>
  <c r="Q113" i="23"/>
  <c r="N113" i="23"/>
  <c r="O113" i="23"/>
  <c r="U113" i="23"/>
  <c r="S122" i="23"/>
  <c r="V122" i="23"/>
  <c r="R122" i="23"/>
  <c r="E122" i="23" s="1"/>
  <c r="O122" i="23"/>
  <c r="U122" i="23"/>
  <c r="P122" i="23"/>
  <c r="M122" i="23"/>
  <c r="N122" i="23"/>
  <c r="J75" i="23"/>
  <c r="J83" i="23"/>
  <c r="G83" i="23" s="1"/>
  <c r="J92" i="23"/>
  <c r="G92" i="23" s="1"/>
  <c r="J100" i="23"/>
  <c r="J109" i="23"/>
  <c r="J118" i="23"/>
  <c r="J126" i="23"/>
  <c r="K63" i="23"/>
  <c r="K116" i="23"/>
  <c r="L61" i="23"/>
  <c r="G61" i="23" s="1"/>
  <c r="L70" i="23"/>
  <c r="L79" i="23"/>
  <c r="L87" i="23"/>
  <c r="L96" i="23"/>
  <c r="L105" i="23"/>
  <c r="L113" i="23"/>
  <c r="L122" i="23"/>
  <c r="M100" i="23"/>
  <c r="F100" i="23" s="1"/>
  <c r="P75" i="23"/>
  <c r="F75" i="23" s="1"/>
  <c r="P109" i="23"/>
  <c r="R108" i="23"/>
  <c r="T70" i="23"/>
  <c r="V118" i="23"/>
  <c r="V62" i="23"/>
  <c r="R62" i="23"/>
  <c r="T62" i="23"/>
  <c r="P62" i="23"/>
  <c r="N62" i="23"/>
  <c r="O62" i="23"/>
  <c r="U62" i="23"/>
  <c r="V71" i="23"/>
  <c r="R71" i="23"/>
  <c r="T71" i="23"/>
  <c r="O71" i="23"/>
  <c r="U71" i="23"/>
  <c r="P71" i="23"/>
  <c r="S71" i="23"/>
  <c r="N71" i="23"/>
  <c r="V80" i="23"/>
  <c r="R80" i="23"/>
  <c r="T80" i="23"/>
  <c r="P80" i="23"/>
  <c r="M80" i="23"/>
  <c r="N80" i="23"/>
  <c r="O80" i="23"/>
  <c r="U80" i="23"/>
  <c r="V89" i="23"/>
  <c r="R89" i="23"/>
  <c r="T89" i="23"/>
  <c r="O89" i="23"/>
  <c r="E89" i="23" s="1"/>
  <c r="U89" i="23"/>
  <c r="P89" i="23"/>
  <c r="M89" i="23"/>
  <c r="Q89" i="23"/>
  <c r="S89" i="23"/>
  <c r="N89" i="23"/>
  <c r="V97" i="23"/>
  <c r="R97" i="23"/>
  <c r="T97" i="23"/>
  <c r="P97" i="23"/>
  <c r="M97" i="23"/>
  <c r="N97" i="23"/>
  <c r="O97" i="23"/>
  <c r="U97" i="23"/>
  <c r="Q97" i="23"/>
  <c r="V106" i="23"/>
  <c r="R106" i="23"/>
  <c r="T106" i="23"/>
  <c r="O106" i="23"/>
  <c r="U106" i="23"/>
  <c r="Q106" i="23"/>
  <c r="P106" i="23"/>
  <c r="M106" i="23"/>
  <c r="S106" i="23"/>
  <c r="N106" i="23"/>
  <c r="E106" i="23" s="1"/>
  <c r="V115" i="23"/>
  <c r="R115" i="23"/>
  <c r="T115" i="23"/>
  <c r="P115" i="23"/>
  <c r="M115" i="23"/>
  <c r="Q115" i="23"/>
  <c r="N115" i="23"/>
  <c r="O115" i="23"/>
  <c r="U115" i="23"/>
  <c r="V123" i="23"/>
  <c r="R123" i="23"/>
  <c r="T123" i="23"/>
  <c r="O123" i="23"/>
  <c r="U123" i="23"/>
  <c r="P123" i="23"/>
  <c r="M123" i="23"/>
  <c r="S123" i="23"/>
  <c r="N123" i="23"/>
  <c r="I69" i="23"/>
  <c r="I78" i="23"/>
  <c r="I86" i="23"/>
  <c r="I95" i="23"/>
  <c r="I104" i="23"/>
  <c r="F104" i="23" s="1"/>
  <c r="I112" i="23"/>
  <c r="E112" i="23" s="1"/>
  <c r="I121" i="23"/>
  <c r="K64" i="23"/>
  <c r="K82" i="23"/>
  <c r="K108" i="23"/>
  <c r="K117" i="23"/>
  <c r="L62" i="23"/>
  <c r="L71" i="23"/>
  <c r="E71" i="23" s="1"/>
  <c r="L80" i="23"/>
  <c r="E80" i="23" s="1"/>
  <c r="L89" i="23"/>
  <c r="L97" i="23"/>
  <c r="L106" i="23"/>
  <c r="L115" i="23"/>
  <c r="L123" i="23"/>
  <c r="M69" i="23"/>
  <c r="M78" i="23"/>
  <c r="G78" i="23" s="1"/>
  <c r="Q71" i="23"/>
  <c r="Q122" i="23"/>
  <c r="R64" i="23"/>
  <c r="S62" i="23"/>
  <c r="T86" i="23"/>
  <c r="V63" i="23"/>
  <c r="R63" i="23"/>
  <c r="O63" i="23"/>
  <c r="U63" i="23"/>
  <c r="P63" i="23"/>
  <c r="T63" i="23"/>
  <c r="N63" i="23"/>
  <c r="V72" i="23"/>
  <c r="R72" i="23"/>
  <c r="O72" i="23"/>
  <c r="U72" i="23"/>
  <c r="P72" i="23"/>
  <c r="S72" i="23"/>
  <c r="N72" i="23"/>
  <c r="T72" i="23"/>
  <c r="V81" i="23"/>
  <c r="R81" i="23"/>
  <c r="O81" i="23"/>
  <c r="U81" i="23"/>
  <c r="Q81" i="23"/>
  <c r="P81" i="23"/>
  <c r="M81" i="23"/>
  <c r="T81" i="23"/>
  <c r="N81" i="23"/>
  <c r="V90" i="23"/>
  <c r="R90" i="23"/>
  <c r="O90" i="23"/>
  <c r="U90" i="23"/>
  <c r="G90" i="23" s="1"/>
  <c r="Q90" i="23"/>
  <c r="P90" i="23"/>
  <c r="M90" i="23"/>
  <c r="S90" i="23"/>
  <c r="N90" i="23"/>
  <c r="T90" i="23"/>
  <c r="V98" i="23"/>
  <c r="R98" i="23"/>
  <c r="G98" i="23" s="1"/>
  <c r="O98" i="23"/>
  <c r="U98" i="23"/>
  <c r="Q98" i="23"/>
  <c r="P98" i="23"/>
  <c r="M98" i="23"/>
  <c r="T98" i="23"/>
  <c r="N98" i="23"/>
  <c r="E98" i="23" s="1"/>
  <c r="V107" i="23"/>
  <c r="R107" i="23"/>
  <c r="O107" i="23"/>
  <c r="U107" i="23"/>
  <c r="Q107" i="23"/>
  <c r="P107" i="23"/>
  <c r="M107" i="23"/>
  <c r="S107" i="23"/>
  <c r="N107" i="23"/>
  <c r="T107" i="23"/>
  <c r="V116" i="23"/>
  <c r="R116" i="23"/>
  <c r="O116" i="23"/>
  <c r="U116" i="23"/>
  <c r="Q116" i="23"/>
  <c r="P116" i="23"/>
  <c r="M116" i="23"/>
  <c r="G116" i="23" s="1"/>
  <c r="T116" i="23"/>
  <c r="N116" i="23"/>
  <c r="V124" i="23"/>
  <c r="R124" i="23"/>
  <c r="O124" i="23"/>
  <c r="U124" i="23"/>
  <c r="Q124" i="23"/>
  <c r="P124" i="23"/>
  <c r="M124" i="23"/>
  <c r="S124" i="23"/>
  <c r="N124" i="23"/>
  <c r="T124" i="23"/>
  <c r="I61" i="23"/>
  <c r="I70" i="23"/>
  <c r="I79" i="23"/>
  <c r="F79" i="23" s="1"/>
  <c r="D79" i="23" s="1"/>
  <c r="I87" i="23"/>
  <c r="E87" i="23" s="1"/>
  <c r="I96" i="23"/>
  <c r="I105" i="23"/>
  <c r="I113" i="23"/>
  <c r="I122" i="23"/>
  <c r="K83" i="23"/>
  <c r="K109" i="23"/>
  <c r="K118" i="23"/>
  <c r="F118" i="23" s="1"/>
  <c r="L63" i="23"/>
  <c r="G63" i="23" s="1"/>
  <c r="L72" i="23"/>
  <c r="L81" i="23"/>
  <c r="L90" i="23"/>
  <c r="L98" i="23"/>
  <c r="L107" i="23"/>
  <c r="L116" i="23"/>
  <c r="L124" i="23"/>
  <c r="E124" i="23" s="1"/>
  <c r="M61" i="23"/>
  <c r="M70" i="23"/>
  <c r="M79" i="23"/>
  <c r="Q72" i="23"/>
  <c r="Q123" i="23"/>
  <c r="S63" i="23"/>
  <c r="T87" i="23"/>
  <c r="O64" i="23"/>
  <c r="U64" i="23"/>
  <c r="S64" i="23"/>
  <c r="T64" i="23"/>
  <c r="N64" i="23"/>
  <c r="Q64" i="23"/>
  <c r="O74" i="23"/>
  <c r="U74" i="23"/>
  <c r="S74" i="23"/>
  <c r="N74" i="23"/>
  <c r="G74" i="23" s="1"/>
  <c r="R74" i="23"/>
  <c r="V74" i="23"/>
  <c r="T74" i="23"/>
  <c r="Q74" i="23"/>
  <c r="O82" i="23"/>
  <c r="U82" i="23"/>
  <c r="Q82" i="23"/>
  <c r="G82" i="23" s="1"/>
  <c r="S82" i="23"/>
  <c r="T82" i="23"/>
  <c r="N82" i="23"/>
  <c r="R82" i="23"/>
  <c r="O91" i="23"/>
  <c r="U91" i="23"/>
  <c r="Q91" i="23"/>
  <c r="S91" i="23"/>
  <c r="R91" i="23"/>
  <c r="N91" i="23"/>
  <c r="V91" i="23"/>
  <c r="T91" i="23"/>
  <c r="O99" i="23"/>
  <c r="U99" i="23"/>
  <c r="Q99" i="23"/>
  <c r="S99" i="23"/>
  <c r="F99" i="23" s="1"/>
  <c r="T99" i="23"/>
  <c r="N99" i="23"/>
  <c r="R99" i="23"/>
  <c r="O108" i="23"/>
  <c r="U108" i="23"/>
  <c r="Q108" i="23"/>
  <c r="S108" i="23"/>
  <c r="N108" i="23"/>
  <c r="E108" i="23" s="1"/>
  <c r="V108" i="23"/>
  <c r="T108" i="23"/>
  <c r="O117" i="23"/>
  <c r="U117" i="23"/>
  <c r="Q117" i="23"/>
  <c r="S117" i="23"/>
  <c r="T117" i="23"/>
  <c r="R117" i="23"/>
  <c r="N117" i="23"/>
  <c r="F117" i="23" s="1"/>
  <c r="D117" i="23" s="1"/>
  <c r="O125" i="23"/>
  <c r="U125" i="23"/>
  <c r="Q125" i="23"/>
  <c r="S125" i="23"/>
  <c r="N125" i="23"/>
  <c r="V125" i="23"/>
  <c r="T125" i="23"/>
  <c r="R125" i="23"/>
  <c r="I62" i="23"/>
  <c r="I71" i="23"/>
  <c r="I80" i="23"/>
  <c r="I89" i="23"/>
  <c r="I97" i="23"/>
  <c r="I106" i="23"/>
  <c r="I115" i="23"/>
  <c r="E115" i="23" s="1"/>
  <c r="I123" i="23"/>
  <c r="G123" i="23" s="1"/>
  <c r="J69" i="23"/>
  <c r="J78" i="23"/>
  <c r="J86" i="23"/>
  <c r="J95" i="23"/>
  <c r="J104" i="23"/>
  <c r="J112" i="23"/>
  <c r="J121" i="23"/>
  <c r="F121" i="23" s="1"/>
  <c r="L64" i="23"/>
  <c r="L74" i="23"/>
  <c r="L82" i="23"/>
  <c r="L91" i="23"/>
  <c r="L99" i="23"/>
  <c r="L108" i="23"/>
  <c r="L117" i="23"/>
  <c r="L125" i="23"/>
  <c r="M62" i="23"/>
  <c r="M71" i="23"/>
  <c r="M82" i="23"/>
  <c r="M117" i="23"/>
  <c r="P91" i="23"/>
  <c r="P125" i="23"/>
  <c r="Q80" i="23"/>
  <c r="S80" i="23"/>
  <c r="T104" i="23"/>
  <c r="V82" i="23"/>
  <c r="O75" i="23"/>
  <c r="U75" i="23"/>
  <c r="T75" i="23"/>
  <c r="N75" i="23"/>
  <c r="S75" i="23"/>
  <c r="R75" i="23"/>
  <c r="V75" i="23"/>
  <c r="Q75" i="23"/>
  <c r="O83" i="23"/>
  <c r="U83" i="23"/>
  <c r="Q83" i="23"/>
  <c r="T83" i="23"/>
  <c r="N83" i="23"/>
  <c r="R83" i="23"/>
  <c r="S83" i="23"/>
  <c r="O92" i="23"/>
  <c r="U92" i="23"/>
  <c r="Q92" i="23"/>
  <c r="T92" i="23"/>
  <c r="N92" i="23"/>
  <c r="S92" i="23"/>
  <c r="V92" i="23"/>
  <c r="O100" i="23"/>
  <c r="U100" i="23"/>
  <c r="Q100" i="23"/>
  <c r="T100" i="23"/>
  <c r="N100" i="23"/>
  <c r="R100" i="23"/>
  <c r="S100" i="23"/>
  <c r="O109" i="23"/>
  <c r="U109" i="23"/>
  <c r="Q109" i="23"/>
  <c r="T109" i="23"/>
  <c r="N109" i="23"/>
  <c r="S109" i="23"/>
  <c r="V109" i="23"/>
  <c r="R109" i="23"/>
  <c r="O118" i="23"/>
  <c r="U118" i="23"/>
  <c r="Q118" i="23"/>
  <c r="T118" i="23"/>
  <c r="R118" i="23"/>
  <c r="N118" i="23"/>
  <c r="S118" i="23"/>
  <c r="O126" i="23"/>
  <c r="U126" i="23"/>
  <c r="Q126" i="23"/>
  <c r="G126" i="23" s="1"/>
  <c r="T126" i="23"/>
  <c r="N126" i="23"/>
  <c r="S126" i="23"/>
  <c r="V126" i="23"/>
  <c r="R126" i="23"/>
  <c r="I63" i="23"/>
  <c r="I72" i="23"/>
  <c r="G72" i="23" s="1"/>
  <c r="I81" i="23"/>
  <c r="G81" i="23" s="1"/>
  <c r="I90" i="23"/>
  <c r="I98" i="23"/>
  <c r="I107" i="23"/>
  <c r="I116" i="23"/>
  <c r="I124" i="23"/>
  <c r="J61" i="23"/>
  <c r="J70" i="23"/>
  <c r="E70" i="23" s="1"/>
  <c r="J79" i="23"/>
  <c r="J87" i="23"/>
  <c r="J96" i="23"/>
  <c r="J105" i="23"/>
  <c r="J113" i="23"/>
  <c r="J122" i="23"/>
  <c r="L75" i="23"/>
  <c r="L83" i="23"/>
  <c r="L92" i="23"/>
  <c r="L100" i="23"/>
  <c r="L109" i="23"/>
  <c r="L118" i="23"/>
  <c r="L126" i="23"/>
  <c r="M63" i="23"/>
  <c r="M72" i="23"/>
  <c r="M83" i="23"/>
  <c r="M118" i="23"/>
  <c r="P92" i="23"/>
  <c r="P126" i="23"/>
  <c r="R78" i="23"/>
  <c r="S81" i="23"/>
  <c r="T105" i="23"/>
  <c r="V83" i="23"/>
  <c r="H5" i="23"/>
  <c r="H8" i="23" s="1"/>
  <c r="F11" i="23"/>
  <c r="D11" i="23" s="1"/>
  <c r="G16" i="23"/>
  <c r="G41" i="23"/>
  <c r="E49" i="23"/>
  <c r="H7" i="23"/>
  <c r="E42" i="23"/>
  <c r="F54" i="23"/>
  <c r="D54" i="23" s="1"/>
  <c r="G50" i="23"/>
  <c r="G66" i="23"/>
  <c r="F53" i="23"/>
  <c r="E29" i="23"/>
  <c r="F93" i="23"/>
  <c r="F62" i="23"/>
  <c r="G124" i="23"/>
  <c r="E79" i="23"/>
  <c r="G86" i="23"/>
  <c r="E121" i="23"/>
  <c r="E97" i="23"/>
  <c r="G96" i="23"/>
  <c r="G115" i="23" l="1"/>
  <c r="G122" i="23"/>
  <c r="E86" i="23"/>
  <c r="F70" i="23"/>
  <c r="D70" i="23" s="1"/>
  <c r="G94" i="23"/>
  <c r="F37" i="23"/>
  <c r="F76" i="23"/>
  <c r="F113" i="23"/>
  <c r="D113" i="23" s="1"/>
  <c r="G42" i="23"/>
  <c r="G11" i="23"/>
  <c r="R5" i="23"/>
  <c r="R8" i="23" s="1"/>
  <c r="G95" i="23"/>
  <c r="F115" i="23"/>
  <c r="D115" i="23" s="1"/>
  <c r="E110" i="23"/>
  <c r="E60" i="23"/>
  <c r="E50" i="23"/>
  <c r="E51" i="23" s="1"/>
  <c r="F33" i="23"/>
  <c r="E36" i="23"/>
  <c r="F80" i="23"/>
  <c r="D80" i="23" s="1"/>
  <c r="G70" i="23"/>
  <c r="F110" i="23"/>
  <c r="D110" i="23" s="1"/>
  <c r="F92" i="23"/>
  <c r="G38" i="23"/>
  <c r="F23" i="23"/>
  <c r="D23" i="23" s="1"/>
  <c r="E85" i="23"/>
  <c r="D85" i="23" s="1"/>
  <c r="E126" i="23"/>
  <c r="G87" i="23"/>
  <c r="E20" i="23"/>
  <c r="F17" i="23"/>
  <c r="D17" i="23" s="1"/>
  <c r="F24" i="23"/>
  <c r="D24" i="23" s="1"/>
  <c r="E82" i="23"/>
  <c r="F106" i="23"/>
  <c r="D106" i="23" s="1"/>
  <c r="E74" i="23"/>
  <c r="E15" i="23"/>
  <c r="D19" i="23"/>
  <c r="F21" i="23"/>
  <c r="D69" i="23"/>
  <c r="D42" i="23"/>
  <c r="G51" i="23"/>
  <c r="E107" i="23"/>
  <c r="E91" i="23"/>
  <c r="F126" i="23"/>
  <c r="D126" i="23" s="1"/>
  <c r="G121" i="23"/>
  <c r="D121" i="23" s="1"/>
  <c r="E116" i="23"/>
  <c r="F123" i="23"/>
  <c r="E62" i="23"/>
  <c r="F124" i="23"/>
  <c r="D124" i="23" s="1"/>
  <c r="E90" i="23"/>
  <c r="F107" i="23"/>
  <c r="E56" i="23"/>
  <c r="E53" i="23"/>
  <c r="E31" i="23"/>
  <c r="F83" i="23"/>
  <c r="E92" i="23"/>
  <c r="G84" i="23"/>
  <c r="F58" i="23"/>
  <c r="E58" i="23"/>
  <c r="E100" i="23"/>
  <c r="E72" i="23"/>
  <c r="F55" i="23"/>
  <c r="E113" i="23"/>
  <c r="G54" i="23"/>
  <c r="E65" i="23"/>
  <c r="F65" i="23"/>
  <c r="N5" i="23"/>
  <c r="N6" i="23"/>
  <c r="N7" i="23"/>
  <c r="E55" i="23"/>
  <c r="F49" i="23"/>
  <c r="E26" i="23"/>
  <c r="O5" i="23"/>
  <c r="E24" i="23"/>
  <c r="E25" i="23" s="1"/>
  <c r="L5" i="23"/>
  <c r="L6" i="23"/>
  <c r="L7" i="23"/>
  <c r="F44" i="23"/>
  <c r="G46" i="23"/>
  <c r="F40" i="23"/>
  <c r="G28" i="23"/>
  <c r="E19" i="23"/>
  <c r="E11" i="23"/>
  <c r="G80" i="23"/>
  <c r="R7" i="23"/>
  <c r="G45" i="23"/>
  <c r="G31" i="23"/>
  <c r="D62" i="23"/>
  <c r="F94" i="23"/>
  <c r="D94" i="23" s="1"/>
  <c r="F87" i="23"/>
  <c r="D87" i="23" s="1"/>
  <c r="G108" i="23"/>
  <c r="F64" i="23"/>
  <c r="D64" i="23" s="1"/>
  <c r="G27" i="23"/>
  <c r="D27" i="23" s="1"/>
  <c r="E27" i="23"/>
  <c r="D60" i="23"/>
  <c r="G118" i="23"/>
  <c r="G85" i="23"/>
  <c r="F52" i="23"/>
  <c r="J5" i="23"/>
  <c r="E41" i="23"/>
  <c r="D41" i="23" s="1"/>
  <c r="S6" i="23"/>
  <c r="S5" i="23"/>
  <c r="S7" i="23"/>
  <c r="E69" i="23"/>
  <c r="E73" i="23" s="1"/>
  <c r="G12" i="23"/>
  <c r="E83" i="23"/>
  <c r="E109" i="23"/>
  <c r="G109" i="23"/>
  <c r="F105" i="23"/>
  <c r="G67" i="23"/>
  <c r="G59" i="23"/>
  <c r="F98" i="23"/>
  <c r="D98" i="23" s="1"/>
  <c r="G111" i="23"/>
  <c r="G47" i="23"/>
  <c r="F30" i="23"/>
  <c r="D30" i="23" s="1"/>
  <c r="G100" i="23"/>
  <c r="F81" i="23"/>
  <c r="D81" i="23" s="1"/>
  <c r="F29" i="23"/>
  <c r="F32" i="23"/>
  <c r="U5" i="23"/>
  <c r="U6" i="23"/>
  <c r="U7" i="23"/>
  <c r="E40" i="23"/>
  <c r="K6" i="23"/>
  <c r="K5" i="23"/>
  <c r="K7" i="23"/>
  <c r="F82" i="23"/>
  <c r="D82" i="23" s="1"/>
  <c r="E59" i="23"/>
  <c r="G23" i="23"/>
  <c r="J7" i="23"/>
  <c r="G37" i="23"/>
  <c r="G106" i="23"/>
  <c r="G15" i="23"/>
  <c r="D15" i="23" s="1"/>
  <c r="F122" i="23"/>
  <c r="D122" i="23" s="1"/>
  <c r="F116" i="23"/>
  <c r="D116" i="23" s="1"/>
  <c r="E105" i="23"/>
  <c r="E117" i="23"/>
  <c r="G117" i="23"/>
  <c r="E99" i="23"/>
  <c r="D99" i="23" s="1"/>
  <c r="G101" i="23"/>
  <c r="E101" i="23"/>
  <c r="E104" i="23"/>
  <c r="G97" i="23"/>
  <c r="G89" i="23"/>
  <c r="F89" i="23"/>
  <c r="G62" i="23"/>
  <c r="F59" i="23"/>
  <c r="D59" i="23" s="1"/>
  <c r="F97" i="23"/>
  <c r="D97" i="23" s="1"/>
  <c r="E93" i="23"/>
  <c r="F108" i="23"/>
  <c r="D108" i="23" s="1"/>
  <c r="G43" i="23"/>
  <c r="E43" i="23"/>
  <c r="F74" i="23"/>
  <c r="E30" i="23"/>
  <c r="E84" i="23"/>
  <c r="E118" i="23"/>
  <c r="D118" i="23" s="1"/>
  <c r="E76" i="23"/>
  <c r="D76" i="23" s="1"/>
  <c r="E75" i="23"/>
  <c r="D75" i="23" s="1"/>
  <c r="E61" i="23"/>
  <c r="F26" i="23"/>
  <c r="G19" i="23"/>
  <c r="F14" i="23"/>
  <c r="D14" i="23" s="1"/>
  <c r="M5" i="23"/>
  <c r="M6" i="23"/>
  <c r="M7" i="23"/>
  <c r="E28" i="23"/>
  <c r="D28" i="23" s="1"/>
  <c r="E16" i="23"/>
  <c r="D16" i="23" s="1"/>
  <c r="E103" i="23"/>
  <c r="F78" i="23"/>
  <c r="D78" i="23" s="1"/>
  <c r="V7" i="23"/>
  <c r="G29" i="23"/>
  <c r="G119" i="23"/>
  <c r="E119" i="23"/>
  <c r="F112" i="23"/>
  <c r="G107" i="23"/>
  <c r="F109" i="23"/>
  <c r="D109" i="23" s="1"/>
  <c r="G112" i="23"/>
  <c r="G79" i="23"/>
  <c r="F71" i="23"/>
  <c r="D71" i="23" s="1"/>
  <c r="F63" i="23"/>
  <c r="E64" i="23"/>
  <c r="F56" i="23"/>
  <c r="D56" i="23" s="1"/>
  <c r="F96" i="23"/>
  <c r="D96" i="23" s="1"/>
  <c r="E63" i="23"/>
  <c r="F67" i="23"/>
  <c r="D67" i="23" s="1"/>
  <c r="F91" i="23"/>
  <c r="D91" i="23" s="1"/>
  <c r="F84" i="23"/>
  <c r="D84" i="23" s="1"/>
  <c r="G60" i="23"/>
  <c r="F72" i="23"/>
  <c r="D72" i="23" s="1"/>
  <c r="G22" i="23"/>
  <c r="G75" i="23"/>
  <c r="E54" i="23"/>
  <c r="F61" i="23"/>
  <c r="D61" i="23" s="1"/>
  <c r="G14" i="23"/>
  <c r="F45" i="23"/>
  <c r="D45" i="23" s="1"/>
  <c r="E33" i="23"/>
  <c r="D33" i="23" s="1"/>
  <c r="F13" i="23"/>
  <c r="E13" i="23"/>
  <c r="E9" i="23"/>
  <c r="D9" i="23" s="1"/>
  <c r="E44" i="23"/>
  <c r="F12" i="23"/>
  <c r="D12" i="23" s="1"/>
  <c r="G103" i="23"/>
  <c r="G20" i="23"/>
  <c r="Q7" i="23"/>
  <c r="Q5" i="23"/>
  <c r="Q6" i="23"/>
  <c r="O6" i="23"/>
  <c r="V6" i="23"/>
  <c r="V8" i="23" s="1"/>
  <c r="G36" i="23"/>
  <c r="D36" i="23" s="1"/>
  <c r="D93" i="23"/>
  <c r="D92" i="23"/>
  <c r="D38" i="23"/>
  <c r="G125" i="23"/>
  <c r="E125" i="23"/>
  <c r="D125" i="23" s="1"/>
  <c r="G69" i="23"/>
  <c r="E123" i="23"/>
  <c r="E111" i="23"/>
  <c r="D111" i="23" s="1"/>
  <c r="G99" i="23"/>
  <c r="G91" i="23"/>
  <c r="E120" i="23"/>
  <c r="G120" i="23"/>
  <c r="F90" i="23"/>
  <c r="D90" i="23" s="1"/>
  <c r="E35" i="23"/>
  <c r="G35" i="23"/>
  <c r="F66" i="23"/>
  <c r="D66" i="23" s="1"/>
  <c r="E66" i="23"/>
  <c r="G58" i="23"/>
  <c r="G68" i="23" s="1"/>
  <c r="F22" i="23"/>
  <c r="E95" i="23"/>
  <c r="E32" i="23"/>
  <c r="O7" i="23"/>
  <c r="G30" i="23"/>
  <c r="G10" i="23"/>
  <c r="F10" i="23"/>
  <c r="D10" i="23" s="1"/>
  <c r="E10" i="23"/>
  <c r="G40" i="23"/>
  <c r="G48" i="23" s="1"/>
  <c r="G9" i="23"/>
  <c r="I7" i="23"/>
  <c r="I5" i="23"/>
  <c r="I6" i="23"/>
  <c r="G53" i="23"/>
  <c r="G57" i="23" s="1"/>
  <c r="D104" i="23"/>
  <c r="P5" i="23"/>
  <c r="P6" i="23"/>
  <c r="D95" i="23"/>
  <c r="G77" i="23"/>
  <c r="E77" i="23"/>
  <c r="G104" i="23"/>
  <c r="E81" i="23"/>
  <c r="G71" i="23"/>
  <c r="F34" i="23"/>
  <c r="D34" i="23" s="1"/>
  <c r="T5" i="23"/>
  <c r="T7" i="23"/>
  <c r="T6" i="23"/>
  <c r="E46" i="23"/>
  <c r="G17" i="23"/>
  <c r="J6" i="23"/>
  <c r="F47" i="23"/>
  <c r="G127" i="23" l="1"/>
  <c r="E102" i="23"/>
  <c r="F114" i="23"/>
  <c r="E57" i="23"/>
  <c r="J8" i="23"/>
  <c r="I8" i="23"/>
  <c r="D35" i="23"/>
  <c r="G73" i="23"/>
  <c r="E21" i="23"/>
  <c r="D65" i="23"/>
  <c r="G88" i="23"/>
  <c r="E127" i="23"/>
  <c r="D100" i="23"/>
  <c r="G18" i="23"/>
  <c r="G25" i="23"/>
  <c r="E114" i="23"/>
  <c r="G102" i="23"/>
  <c r="D37" i="23"/>
  <c r="T8" i="23"/>
  <c r="D120" i="23"/>
  <c r="D112" i="23"/>
  <c r="M8" i="23"/>
  <c r="D119" i="23"/>
  <c r="D31" i="23"/>
  <c r="G39" i="23"/>
  <c r="P8" i="23"/>
  <c r="Q8" i="23"/>
  <c r="D13" i="23"/>
  <c r="F57" i="23"/>
  <c r="D52" i="23"/>
  <c r="L8" i="23"/>
  <c r="N8" i="23"/>
  <c r="E68" i="23"/>
  <c r="D107" i="23"/>
  <c r="F73" i="23"/>
  <c r="F39" i="23"/>
  <c r="D26" i="23"/>
  <c r="D47" i="23"/>
  <c r="D63" i="23"/>
  <c r="U8" i="23"/>
  <c r="F68" i="23"/>
  <c r="D58" i="23"/>
  <c r="D53" i="23"/>
  <c r="D32" i="23"/>
  <c r="O8" i="23"/>
  <c r="E88" i="23"/>
  <c r="G114" i="23"/>
  <c r="D29" i="23"/>
  <c r="F48" i="23"/>
  <c r="D40" i="23"/>
  <c r="E39" i="23"/>
  <c r="F18" i="23"/>
  <c r="D103" i="23"/>
  <c r="K8" i="23"/>
  <c r="H3" i="23" s="1"/>
  <c r="D105" i="23"/>
  <c r="S8" i="23"/>
  <c r="D49" i="23"/>
  <c r="F51" i="23"/>
  <c r="D83" i="23"/>
  <c r="D123" i="23"/>
  <c r="F127" i="23"/>
  <c r="D22" i="23"/>
  <c r="A3" i="23" s="1"/>
  <c r="F25" i="23"/>
  <c r="D44" i="23"/>
  <c r="D55" i="23"/>
  <c r="E18" i="23"/>
  <c r="G21" i="23"/>
  <c r="F88" i="23"/>
  <c r="D74" i="23"/>
  <c r="F102" i="23"/>
  <c r="D89" i="23"/>
  <c r="E48" i="23"/>
  <c r="A1" i="20" l="1"/>
  <c r="A1" i="19"/>
  <c r="A1" i="18"/>
  <c r="A1" i="17"/>
  <c r="A1" i="16"/>
  <c r="A1" i="15"/>
  <c r="A1" i="14"/>
  <c r="A1" i="13"/>
  <c r="A1" i="10"/>
  <c r="A1" i="11"/>
  <c r="A1" i="12"/>
  <c r="A1" i="9"/>
  <c r="A1" i="8"/>
  <c r="A1" i="7"/>
  <c r="A1" i="6"/>
  <c r="A2" i="20"/>
  <c r="A2" i="19"/>
  <c r="A2" i="18"/>
  <c r="A2" i="17"/>
  <c r="A2" i="16"/>
  <c r="A2" i="15"/>
  <c r="A2" i="14"/>
  <c r="A2" i="13"/>
  <c r="A2" i="12"/>
  <c r="A2" i="11"/>
  <c r="A2" i="10"/>
  <c r="A2" i="9"/>
  <c r="A2" i="8"/>
  <c r="A2" i="7"/>
  <c r="A2" i="6"/>
</calcChain>
</file>

<file path=xl/sharedStrings.xml><?xml version="1.0" encoding="utf-8"?>
<sst xmlns="http://purl.oclc.org/ooxml/spreadsheetml/main" count="5593" uniqueCount="441">
  <si>
    <t>Liste des pages évaluées</t>
  </si>
  <si>
    <t>Visite initiale</t>
  </si>
  <si>
    <t>N° page</t>
  </si>
  <si>
    <t>Titre de la page</t>
  </si>
  <si>
    <t>URL</t>
  </si>
  <si>
    <t>Commentaires</t>
  </si>
  <si>
    <t>P01</t>
  </si>
  <si>
    <t>Accueil</t>
  </si>
  <si>
    <t>P02</t>
  </si>
  <si>
    <t>P03</t>
  </si>
  <si>
    <t>P04</t>
  </si>
  <si>
    <t>P05</t>
  </si>
  <si>
    <t>P06</t>
  </si>
  <si>
    <t>P07</t>
  </si>
  <si>
    <t>Plan du site</t>
  </si>
  <si>
    <t>P08</t>
  </si>
  <si>
    <t>P09</t>
  </si>
  <si>
    <t>P10</t>
  </si>
  <si>
    <t>P11</t>
  </si>
  <si>
    <t>P12</t>
  </si>
  <si>
    <t>P13</t>
  </si>
  <si>
    <t>P14</t>
  </si>
  <si>
    <t>P15</t>
  </si>
  <si>
    <t>C</t>
  </si>
  <si>
    <t>NC</t>
  </si>
  <si>
    <t>NA</t>
  </si>
  <si>
    <t>N°</t>
  </si>
  <si>
    <t>Corrections à apporter</t>
  </si>
  <si>
    <t>Critères</t>
  </si>
  <si>
    <t>Statuts</t>
  </si>
  <si>
    <t>Environnement de test</t>
  </si>
  <si>
    <t xml:space="preserve">Date : </t>
  </si>
  <si>
    <t xml:space="preserve">Auditeur/auditrice : </t>
  </si>
  <si>
    <t xml:space="preserve">Contexte : </t>
  </si>
  <si>
    <t xml:space="preserve">Site : </t>
  </si>
  <si>
    <t>Exemptions</t>
  </si>
  <si>
    <t>https://www.eau-artois-picardie.fr/</t>
  </si>
  <si>
    <r>
      <t xml:space="preserve">Zelda SALVI - </t>
    </r>
    <r>
      <rPr>
        <b/>
        <i/>
        <sz val="11"/>
        <rFont val="Arial"/>
        <family val="2"/>
      </rPr>
      <t>zelda.salvi@ideance.fr</t>
    </r>
  </si>
  <si>
    <t>https://www.eau-artois-picardie.fr/recherche2?page=recherche&amp;search.jsp?searchType=allWords&amp;query=aides</t>
  </si>
  <si>
    <t>Nous contacter</t>
  </si>
  <si>
    <t>Résultats d’une recherche</t>
  </si>
  <si>
    <t>Infos légales</t>
  </si>
  <si>
    <t>https://www.eau-artois-picardie.fr/infos-legales</t>
  </si>
  <si>
    <t>https://www.eau-artois-picardie.fr/sitemap</t>
  </si>
  <si>
    <t>Foire aux questions</t>
  </si>
  <si>
    <t>https://www.eau-artois-picardie.fr/faq</t>
  </si>
  <si>
    <t>Aides attribuées</t>
  </si>
  <si>
    <t>https://www.eau-artois-picardie.fr/aides-et-redevances-aides/aides-attribuees</t>
  </si>
  <si>
    <t>Demande d'aide dématérialisée</t>
  </si>
  <si>
    <t>https://www.eau-artois-picardie.fr/demande-daide-financiere</t>
  </si>
  <si>
    <t>Le prix de l'eau par commune</t>
  </si>
  <si>
    <t>https://www.eau-artois-picardie.fr/aides-et-redevances-prix-de-leau/le-prix-de-leau-par-commune</t>
  </si>
  <si>
    <t>Qui sommes-nous ?</t>
  </si>
  <si>
    <t>https://www.eau-artois-picardie.fr/lagence-de-leau/qui-sommes-nous</t>
  </si>
  <si>
    <t>Liste Médiathèque</t>
  </si>
  <si>
    <t>https://www.eau-artois-picardie.fr/liste-mediatheques?field_type_ressource_tid=217&amp;field_mots_cles_fermes_tid=Contre-courant</t>
  </si>
  <si>
    <t>Consulter les données de qualité des rivières</t>
  </si>
  <si>
    <t>https://www.eau-artois-picardie.fr/donnees-sur-leau/visualiser-et-telecharger-les-donnees</t>
  </si>
  <si>
    <t>Décisions du directeur</t>
  </si>
  <si>
    <t>https://www.eau-artois-picardie.fr/decisions</t>
  </si>
  <si>
    <t>Venir à l'agence</t>
  </si>
  <si>
    <t>https://www.eau-artois-picardie.fr/lagence-de-leau/venir-lagence</t>
  </si>
  <si>
    <t>Vous êtes &gt; Collectivité</t>
  </si>
  <si>
    <t>https://www.eau-artois-picardie.fr/cibles/collectivite</t>
  </si>
  <si>
    <t>NCT</t>
  </si>
  <si>
    <t>CT</t>
  </si>
  <si>
    <t xml:space="preserve">https://www.eau-artois-picardie.fr/nous-contacter </t>
  </si>
  <si>
    <t>Cf. P01</t>
  </si>
  <si>
    <t>Avec une fenêtre de largeur 320px, les éléments suivants ne sont plus disponibles (ce qui invalide ce critère) :
- Dans l'en-tête du site, la liste de liens "Nous contacter", "Venir à l'agence" et "Nos marchés publics" n'est plus affichée ;
- Dans l'en-tête du site, la liste des réseaux sociaux n'est plus affichée ;
- Les informations contenues dans le carrousel de la page d'accueil ne sont plus lisibles : pour chaque slide, les titres sont tronqués s'ils sont trop longs, les textes constituant les chapeaux ne sont plus affichés (ce qui constitue une perte d'information). Par ailleurs, il n'est plus possible de naviguer dans les slides car la barre de navigation interne au carrousel n'est plus affichée.
- Dans le pied de page, la liste de liens "Accès direct" n'est plus affichée.</t>
  </si>
  <si>
    <t>Cf. P02</t>
  </si>
  <si>
    <t>Les liens présents dans la page ne se distinguent pas suffisamment de leurs textes environnants.
Pour y remédier, une solution serait de souligner ces liens afin de renforcer leur visibilité.
Si cette solution ne vous convenait pas (pour des considérations graphiques ou autres), nous pourrions vous proposer des solutions alternatives (qui seront toutefois moins optimales).</t>
  </si>
  <si>
    <t>Cf. P01 (commentaire concernant les pictogrammes)</t>
  </si>
  <si>
    <t xml:space="preserve"> </t>
  </si>
  <si>
    <r>
      <t xml:space="preserve">Dans le panneau dépliant "Autres", supprimer les deux balises </t>
    </r>
    <r>
      <rPr>
        <i/>
        <sz val="11"/>
        <color rgb="FF000000"/>
        <rFont val="Arial"/>
        <family val="2"/>
      </rPr>
      <t>&lt;h6&gt;</t>
    </r>
    <r>
      <rPr>
        <sz val="11"/>
        <color rgb="FF000000"/>
        <rFont val="Arial"/>
        <family val="2"/>
      </rPr>
      <t xml:space="preserve"> vides. 
- la première est présente avant le titre "Usage extérieur",
- la seconde est présente avant le titre "À l'intérieur de chez vous, l'utilisation de l'eau pluie est limitée".
</t>
    </r>
    <r>
      <rPr>
        <u/>
        <sz val="11"/>
        <color rgb="FF000000"/>
        <rFont val="Arial"/>
        <family val="2"/>
      </rPr>
      <t xml:space="preserve">
Recommandation :</t>
    </r>
    <r>
      <rPr>
        <sz val="11"/>
        <color rgb="FF000000"/>
        <rFont val="Arial"/>
        <family val="2"/>
      </rPr>
      <t xml:space="preserve">
Afin d'avoir une structure de titres plus cohérente, nous vous conseillons de remplacer les balises &lt;h3&gt; qui encadrent les titres suivants par des balises &lt;h2&gt; :
- "Pédagogique",
- "Les aides financières",
- "Redevances perçues par l'Agence",
- "Autres".
Nous vous recommandons d'ajouter des balises &lt;h4&gt; autour des balises &lt;a href="#faq_accordon-panel_pane..."&gt; (en-têtes des panneaux dépliants).
Dans le corps des panneaux déroulants, nous vous conseillons de remplacer les balises &lt;h6&gt; par des balises &lt;h5&gt;.</t>
    </r>
  </si>
  <si>
    <r>
      <t xml:space="preserve">Ajouter un attribut title à la balise &lt;iframe&gt; de consultation des données de l'eau, comme suit :
&lt;iframe src="https://consultation.eau-artois-picardie.fr/donnees/module_spip.php" </t>
    </r>
    <r>
      <rPr>
        <b/>
        <sz val="11"/>
        <rFont val="Arial"/>
        <family val="2"/>
      </rPr>
      <t>title="Rechercher des données sur la qualité de l'eau"</t>
    </r>
    <r>
      <rPr>
        <sz val="11"/>
        <rFont val="Arial"/>
        <family val="2"/>
      </rPr>
      <t>&gt;</t>
    </r>
  </si>
  <si>
    <t>Ce critère sera conforme quand le correctif du critère 2.1 sera pris en compte</t>
  </si>
  <si>
    <t>Pour ce critère également, les liens de la section "Ressources et documents" deviennent peu lisibles lorsque l'on redéfinit les propriétés d'espacement du texte : voir la recommandation émise pour le critère 10.4.</t>
  </si>
  <si>
    <r>
      <t>Ajouter un attribut</t>
    </r>
    <r>
      <rPr>
        <b/>
        <i/>
        <sz val="11"/>
        <rFont val="Arial"/>
        <family val="2"/>
      </rPr>
      <t xml:space="preserve"> title="Vidéo Youtube : Tous concernés par l'eau"</t>
    </r>
    <r>
      <rPr>
        <sz val="11"/>
        <rFont val="Arial"/>
        <family val="2"/>
      </rPr>
      <t xml:space="preserve"> à la balise &lt;iframe id="fitvid0"&gt; du lecteur vidéo Youtube. À minima, renseigner </t>
    </r>
    <r>
      <rPr>
        <i/>
        <sz val="11"/>
        <rFont val="Arial"/>
        <family val="2"/>
      </rPr>
      <t>title="Vidéo Youtube"</t>
    </r>
    <r>
      <rPr>
        <sz val="11"/>
        <rFont val="Arial"/>
        <family val="2"/>
      </rPr>
      <t>.</t>
    </r>
  </si>
  <si>
    <r>
      <t xml:space="preserve">Ajouter une balise </t>
    </r>
    <r>
      <rPr>
        <i/>
        <sz val="11"/>
        <color rgb="FF000000"/>
        <rFont val="Arial"/>
        <family val="2"/>
      </rPr>
      <t>&lt;q&gt;</t>
    </r>
    <r>
      <rPr>
        <sz val="11"/>
        <color rgb="FF000000"/>
        <rFont val="Arial"/>
        <family val="2"/>
      </rPr>
      <t xml:space="preserve"> pour structurer la citation </t>
    </r>
    <r>
      <rPr>
        <i/>
        <sz val="11"/>
        <color rgb="FF000000"/>
        <rFont val="Arial"/>
        <family val="2"/>
      </rPr>
      <t>"gestion équilibrée et économe de la ressource […] des activités économiques</t>
    </r>
    <r>
      <rPr>
        <sz val="11"/>
        <color rgb="FF000000"/>
        <rFont val="Arial"/>
        <family val="2"/>
      </rPr>
      <t>" (présente dans la page, dans le paragraphe situé sous la vidéo Youtube).</t>
    </r>
  </si>
  <si>
    <t>Certains éléments ne respectent pas les règles de contraste minimum (4.5:1), à savoir :
- La légende "Agence de l'Eau Artois-Picardie - AEAP" superposée à l'image ne garantit par une lisibilité suffisante : nous vous conseillons de positionner la légende sous l'image, et de passer le texte en noir ou dans une nuance de gris suffisamment foncée (à minima, code couleur #797676) ;
- Le bouton "Envoyer votre message" n'est pas suffisamment contrasté (contraste égal à 2.07) ;
Cf. rapport annexe qui reprend ces éléments plus en détail et présente des pistes de correction.</t>
  </si>
  <si>
    <t>Cf. critère 7.1</t>
  </si>
  <si>
    <t>Certains éléments ne respectent pas les règles de contraste minimum (3:1), à savoir :
- La flèche du champ "Objet" (qui permet de l'identifier comme liste déroulante) n'est pas assez contrastée (contraste égal à 2.07).
Cf. rapport annexe qui reprend ces éléments plus en détail et présente des pistes de correction.</t>
  </si>
  <si>
    <t>Certains éléments ne respectent pas les règles de contraste minimum (4.5:1), à savoir :
- Le champ "Objet" (contraste égale à 2.51) : nous vous conseillons de lui appliquer le même code couleur que les autres champs, à savoir #3E3E3E (qui garantit un contraste de 10.7) ;
- Les placeholders de tous les champs du formulaire à l'exception du champ Catégorie (contraste égal à 2.71) ;
- L'astérique * présent à côté de le l'intitulé de champ "Catégorie" (contraste égal à 3.88) : nous vous conseillons de passer cette astérisque en gris afin d'être en confirmité avec les contrastes de couleurs requis et d'être en cohérence avec la légende "* Champs obligatoires" (sur laquelle l'astérisque figure en gris) ;
- Les boutons "Transférer", "Retirer" et "Envoyer le message" ne sont pas suffisamment contrastés (contraste égal à 2.07).
Cf. rapport annexe qui reprend ces éléments plus en détail et présente des pistes de correction.</t>
  </si>
  <si>
    <r>
      <t xml:space="preserve">Ajouter l'attribut </t>
    </r>
    <r>
      <rPr>
        <i/>
        <sz val="11"/>
        <color rgb="FF000000"/>
        <rFont val="Arial"/>
        <family val="2"/>
      </rPr>
      <t>role="alert"</t>
    </r>
    <r>
      <rPr>
        <sz val="11"/>
        <color rgb="FF000000"/>
        <rFont val="Arial"/>
        <family val="2"/>
      </rPr>
      <t xml:space="preserve"> sur les messages d'erreur liés au champ </t>
    </r>
    <r>
      <rPr>
        <i/>
        <sz val="11"/>
        <color rgb="FF000000"/>
        <rFont val="Arial"/>
        <family val="2"/>
      </rPr>
      <t>&lt;input id="edit-submitted-fichier-upload"&gt;</t>
    </r>
    <r>
      <rPr>
        <sz val="11"/>
        <color rgb="FF000000"/>
        <rFont val="Arial"/>
        <family val="2"/>
      </rPr>
      <t xml:space="preserve"> (balise </t>
    </r>
    <r>
      <rPr>
        <i/>
        <sz val="11"/>
        <color rgb="FF000000"/>
        <rFont val="Arial"/>
        <family val="2"/>
      </rPr>
      <t>&lt;div class="messages error […]"&gt;</t>
    </r>
    <r>
      <rPr>
        <sz val="11"/>
        <color rgb="FF000000"/>
        <rFont val="Arial"/>
        <family val="2"/>
      </rPr>
      <t xml:space="preserve">).  </t>
    </r>
  </si>
  <si>
    <t>Certains éléments ne respectent pas les règles de contraste minimum (3:1), à savoir :
- Le champ "Thématiques" n'a pas une bordure suffisamment contrastée par rapport à la couleur d'arrière-plan (contraste égal à 2.2).
Cf. rapport annexe qui reprend ces éléments plus en détail et présente des pistes de correction.</t>
  </si>
  <si>
    <r>
      <t>Ajouter un attribut</t>
    </r>
    <r>
      <rPr>
        <b/>
        <i/>
        <sz val="11"/>
        <rFont val="Arial"/>
        <family val="2"/>
      </rPr>
      <t xml:space="preserve"> title="Résultats de la recherche"</t>
    </r>
    <r>
      <rPr>
        <sz val="11"/>
        <rFont val="Arial"/>
        <family val="2"/>
      </rPr>
      <t xml:space="preserve"> à la balise </t>
    </r>
    <r>
      <rPr>
        <i/>
        <sz val="11"/>
        <rFont val="Arial"/>
        <family val="2"/>
      </rPr>
      <t>&lt;iframe src="https://aeap.datafri.com[…]"&gt;</t>
    </r>
    <r>
      <rPr>
        <sz val="11"/>
        <rFont val="Arial"/>
        <family val="2"/>
      </rPr>
      <t>.</t>
    </r>
  </si>
  <si>
    <t>Certains éléments ne respectent pas les règles de contraste minimum (4.5:1), à savoir :
- La mention "Vous êtes" dans la barre de navigation secondaire (contraste égal à 4.16) ;
- Le lien "Espace presse" lorsqu'il reçoit le focus n'est pas suffisamment contrasté (contraste égal à 3.53).
Cf. rapport annexe qui reprend ces éléments plus en détail et présente des pistes de correction.</t>
  </si>
  <si>
    <t>Certains éléments ne respectent pas les règles de contraste minimum (4.5:1), à savoir :
- La légende "CD3117_012_O Mullié-Clair d'image" superposée à l'image ne garantit par une lisibilité suffisante : nous vous conseillons de retirer la légende qui n'apporte pas d'information pertinente (cf. critère 1.2) ;
Cf. rapport annexe qui reprend ces éléments plus en détail et présente des pistes de correction.</t>
  </si>
  <si>
    <t>Ce critère sera conforme quand le correctif du critère 4.1 sera pris en compte</t>
  </si>
  <si>
    <t>La vidéo "Tous concernés par l'eau" ne dispose pas d'audiodescription. Il est nécessaire d'y inclure une audiodescription reprenant l'ensemble des contenus visuels véhiculés par cette vidéo.</t>
  </si>
  <si>
    <t>Ce critère sera conforme quand le correctif du critère 4.5 sera pris en compte</t>
  </si>
  <si>
    <t>Audit RGAA 4.1 du site eau-artois-picardie.fr</t>
  </si>
  <si>
    <t>Navigateur / OS</t>
  </si>
  <si>
    <t>Technologie d'assistance</t>
  </si>
  <si>
    <t>Safari / macOS (11.5.2)</t>
  </si>
  <si>
    <t>VoiceOver (11.5.2)</t>
  </si>
  <si>
    <t>Exemptions et dérogations envisageables</t>
  </si>
  <si>
    <t>Dérogations</t>
  </si>
  <si>
    <t>Cf. P02
-----
Cf. critère 7.3 (commentaire sur le champ "Type de ressource").</t>
  </si>
  <si>
    <r>
      <t xml:space="preserve">Dans le tableau "Hors appel à projets", dans la colonne "Formulaire", la première cellule contient trois listes d'un seul élément (trois balises </t>
    </r>
    <r>
      <rPr>
        <i/>
        <sz val="11"/>
        <color rgb="FF000000"/>
        <rFont val="Arial"/>
        <family val="2"/>
      </rPr>
      <t>&lt;ul&gt;</t>
    </r>
    <r>
      <rPr>
        <sz val="11"/>
        <color rgb="FF000000"/>
        <rFont val="Arial"/>
        <family val="2"/>
      </rPr>
      <t xml:space="preserve">). Regrouper ces éléments en une seule liste, de manière à obtenir : 
</t>
    </r>
    <r>
      <rPr>
        <i/>
        <sz val="11"/>
        <color rgb="FF000000"/>
        <rFont val="Arial"/>
        <family val="2"/>
      </rPr>
      <t>&lt;ul&gt;
   &lt;li&gt;Item n°1&lt;/li&gt;
   &lt;li&gt;Item n°2&lt;/li&gt;
   &lt;li&gt;Item n°3&lt;/li&gt;
&lt;/ul&gt;</t>
    </r>
  </si>
  <si>
    <r>
      <t xml:space="preserve">Cf. Critère 9.2 (ajout des balises structurantes </t>
    </r>
    <r>
      <rPr>
        <i/>
        <sz val="11"/>
        <color rgb="FF000000"/>
        <rFont val="Arial"/>
        <family val="2"/>
      </rPr>
      <t>header</t>
    </r>
    <r>
      <rPr>
        <sz val="11"/>
        <color rgb="FF000000"/>
        <rFont val="Arial"/>
        <family val="2"/>
      </rPr>
      <t xml:space="preserve">, </t>
    </r>
    <r>
      <rPr>
        <i/>
        <sz val="11"/>
        <color rgb="FF000000"/>
        <rFont val="Arial"/>
        <family val="2"/>
      </rPr>
      <t>main</t>
    </r>
    <r>
      <rPr>
        <sz val="11"/>
        <color rgb="FF000000"/>
        <rFont val="Arial"/>
        <family val="2"/>
      </rPr>
      <t xml:space="preserve">, </t>
    </r>
    <r>
      <rPr>
        <i/>
        <sz val="11"/>
        <color rgb="FF000000"/>
        <rFont val="Arial"/>
        <family val="2"/>
      </rPr>
      <t>nav</t>
    </r>
    <r>
      <rPr>
        <sz val="11"/>
        <color rgb="FF000000"/>
        <rFont val="Arial"/>
        <family val="2"/>
      </rPr>
      <t xml:space="preserve"> et </t>
    </r>
    <r>
      <rPr>
        <i/>
        <sz val="11"/>
        <color rgb="FF000000"/>
        <rFont val="Arial"/>
        <family val="2"/>
      </rPr>
      <t>footer</t>
    </r>
    <r>
      <rPr>
        <sz val="11"/>
        <color rgb="FF000000"/>
        <rFont val="Arial"/>
        <family val="2"/>
      </rPr>
      <t>) 
-----
Dans l'en-tête du site, ajouter un attribut</t>
    </r>
    <r>
      <rPr>
        <i/>
        <sz val="11"/>
        <color rgb="FF000000"/>
        <rFont val="Arial"/>
        <family val="2"/>
      </rPr>
      <t xml:space="preserve"> </t>
    </r>
    <r>
      <rPr>
        <b/>
        <i/>
        <sz val="11"/>
        <color rgb="FF000000"/>
        <rFont val="Arial"/>
        <family val="2"/>
      </rPr>
      <t>role="search"</t>
    </r>
    <r>
      <rPr>
        <sz val="11"/>
        <color rgb="FF000000"/>
        <rFont val="Arial"/>
        <family val="2"/>
      </rPr>
      <t xml:space="preserve"> à la balise </t>
    </r>
    <r>
      <rPr>
        <i/>
        <sz val="11"/>
        <color rgb="FF000000"/>
        <rFont val="Arial"/>
        <family val="2"/>
      </rPr>
      <t xml:space="preserve">&lt;div id="searchBar"&gt; </t>
    </r>
    <r>
      <rPr>
        <sz val="11"/>
        <color rgb="FF000000"/>
        <rFont val="Arial"/>
        <family val="2"/>
      </rPr>
      <t>qui englobe le formulaire de recherche.</t>
    </r>
  </si>
  <si>
    <t>En ce qui concerne les menus déroulants de la navigation principale, il est nécessaire de permettre le comportement suivant : lorsqu'un menu déroulant est déplié au survol, je dois pouvoir le fermer en pressant la touche "échap".</t>
  </si>
  <si>
    <r>
      <t xml:space="preserve">Dans l'encart "Ressources et documents", pour un certain niveau d'agrandissement de la taille des caractères (133% soit trois fois la combinaison de touches "Ctrl" plus "+" sous Firefox en mode zoom par défaut), les intitulés des liens se chevauchent, ce qui nuit à leur lisibilité.
Pour y remédier, modifier le code comme suit : 
</t>
    </r>
    <r>
      <rPr>
        <i/>
        <sz val="11"/>
        <color rgb="FF000000"/>
        <rFont val="Arial"/>
        <family val="2"/>
      </rPr>
      <t>&lt;li class="swiper-slide" style="</t>
    </r>
    <r>
      <rPr>
        <b/>
        <i/>
        <sz val="11"/>
        <color rgb="FF000000"/>
        <rFont val="Arial"/>
        <family val="2"/>
      </rPr>
      <t>min-height: 32px;height: auto;</t>
    </r>
    <r>
      <rPr>
        <i/>
        <sz val="11"/>
        <color rgb="FF000000"/>
        <rFont val="Arial"/>
        <family val="2"/>
      </rPr>
      <t>"&gt;</t>
    </r>
  </si>
  <si>
    <t>À titre d'exemple, le document PDF "plaquette_aeap_decembre_2019_web.pdf" disponible dans le menu déroulant "L'Agence de l'eau" ne respecte pas les critères suivants : 
- Certains contrastes de couleurs sont insuffisants (inférieurs à 3:1) ;
- Le document n'est pas structuré à l'aide de niveaux de titres ;
- Les images porteuses d'information n'ont pas d'alternatives textuelles.
Deux solutions sont possibles pour être en conformité avec ce critère : 
- Rendre accessibles les documents PDF (il s'agit notamment de retravailler leur balisage) ;
- Proposer une version alternatives accessibles de ces documents PDF (au format page web, par exemple) qui devront proposer le même niveau d'information que les PDF considérés.</t>
  </si>
  <si>
    <t>En parcours clavier, il n'est pas possible d'accéder aux sous-menus déroulants de la navigation principale, ce qui invalide ce critère.</t>
  </si>
  <si>
    <t>Dans le carrousel, les slides n'apparaissant pas à l'écran peuvent être atteintes au clavier et lues par le lecteur d'écran.
Cf. critère 7.1 qui aborde de manière plus détaillée les éléments du carrousel qui doivent faire l'objet d'une reprise de code.</t>
  </si>
  <si>
    <r>
      <t>Retirer des balises &lt;table class="footable-loaded"&gt;, les attributs suivants</t>
    </r>
    <r>
      <rPr>
        <i/>
        <sz val="11"/>
        <color rgb="FF000000"/>
        <rFont val="Arial"/>
        <family val="2"/>
      </rPr>
      <t xml:space="preserve"> :
- width="1221"
- height="…"
- cellpadding="..."
- cellspacing="..."
- border="1"
- align="left"
</t>
    </r>
    <r>
      <rPr>
        <sz val="11"/>
        <color rgb="FF000000"/>
        <rFont val="Arial"/>
        <family val="2"/>
      </rPr>
      <t xml:space="preserve">
À remplacer par une mise en forme gérée en CSS.</t>
    </r>
  </si>
  <si>
    <t>Ce critère deviendra conforme quand le critère 1.6 ci-dessus sera pris en compte.</t>
  </si>
  <si>
    <r>
      <t>Dans l'en-tête du site, dans la zone englobant le lien "Espace presse" (balise</t>
    </r>
    <r>
      <rPr>
        <i/>
        <sz val="11"/>
        <color rgb="FF000000"/>
        <rFont val="Arial"/>
        <family val="2"/>
      </rPr>
      <t xml:space="preserve"> &lt;nav id="block-menu-menu-menu-espace"&gt;</t>
    </r>
    <r>
      <rPr>
        <sz val="11"/>
        <color rgb="FF000000"/>
        <rFont val="Arial"/>
        <family val="2"/>
      </rPr>
      <t>), remplacer la balise</t>
    </r>
    <r>
      <rPr>
        <i/>
        <sz val="11"/>
        <color rgb="FF000000"/>
        <rFont val="Arial"/>
        <family val="2"/>
      </rPr>
      <t xml:space="preserve"> &lt;ul class="menu"&gt;</t>
    </r>
    <r>
      <rPr>
        <sz val="11"/>
        <color rgb="FF000000"/>
        <rFont val="Arial"/>
        <family val="2"/>
      </rPr>
      <t xml:space="preserve"> par une balise </t>
    </r>
    <r>
      <rPr>
        <i/>
        <sz val="11"/>
        <color rgb="FF000000"/>
        <rFont val="Arial"/>
        <family val="2"/>
      </rPr>
      <t>&lt;div&gt;</t>
    </r>
    <r>
      <rPr>
        <sz val="11"/>
        <color rgb="FF000000"/>
        <rFont val="Arial"/>
        <family val="2"/>
      </rPr>
      <t xml:space="preserve">.
Aussi, retirer la balise </t>
    </r>
    <r>
      <rPr>
        <i/>
        <sz val="11"/>
        <color rgb="FF000000"/>
        <rFont val="Arial"/>
        <family val="2"/>
      </rPr>
      <t>&lt;li&gt;</t>
    </r>
    <r>
      <rPr>
        <sz val="11"/>
        <color rgb="FF000000"/>
        <rFont val="Arial"/>
        <family val="2"/>
      </rPr>
      <t xml:space="preserve"> qui englobe le lien "Espace presse". Ou, si besoin, la remplacer par une balise </t>
    </r>
    <r>
      <rPr>
        <i/>
        <sz val="11"/>
        <color rgb="FF000000"/>
        <rFont val="Arial"/>
        <family val="2"/>
      </rPr>
      <t>&lt;div&gt;</t>
    </r>
    <r>
      <rPr>
        <sz val="11"/>
        <color rgb="FF000000"/>
        <rFont val="Arial"/>
        <family val="2"/>
      </rPr>
      <t>.</t>
    </r>
  </si>
  <si>
    <t>Ce critère sera conforme quand le correctif du critère 11.1 sera pris en compte.</t>
  </si>
  <si>
    <r>
      <t>Des liens d'évitement sont présents dans le code source, mais sont rendus inaccessibles par l'utilisation de la classe CSS "element-invisible". 
Pour y remédier, modifier le code source, comme suit :
&lt;nav</t>
    </r>
    <r>
      <rPr>
        <b/>
        <sz val="11"/>
        <color rgb="FF000000"/>
        <rFont val="Arial"/>
        <family val="2"/>
      </rPr>
      <t xml:space="preserve"> role="navigation" </t>
    </r>
    <r>
      <rPr>
        <sz val="11"/>
        <color rgb="FF000000"/>
        <rFont val="Arial"/>
        <family val="2"/>
      </rPr>
      <t xml:space="preserve">id="skip-link" </t>
    </r>
    <r>
      <rPr>
        <b/>
        <sz val="11"/>
        <color rgb="FF000000"/>
        <rFont val="Arial"/>
        <family val="2"/>
      </rPr>
      <t>aria-label="Liens d'évitement"</t>
    </r>
    <r>
      <rPr>
        <sz val="11"/>
        <color rgb="FF000000"/>
        <rFont val="Arial"/>
        <family val="2"/>
      </rPr>
      <t xml:space="preserve">&gt;
  &lt;a </t>
    </r>
    <r>
      <rPr>
        <strike/>
        <sz val="11"/>
        <color rgb="FF000000"/>
        <rFont val="Arial"/>
        <family val="2"/>
      </rPr>
      <t>class="element-invisible element-focusable"</t>
    </r>
    <r>
      <rPr>
        <sz val="11"/>
        <color rgb="FF000000"/>
        <rFont val="Arial"/>
        <family val="2"/>
      </rPr>
      <t xml:space="preserve"> href="#main-content"&gt;Aller au contenu principal&lt;/a&gt;
  &lt;a </t>
    </r>
    <r>
      <rPr>
        <strike/>
        <sz val="11"/>
        <color rgb="FF000000"/>
        <rFont val="Arial"/>
        <family val="2"/>
      </rPr>
      <t>class="element-invisible element-focusable"</t>
    </r>
    <r>
      <rPr>
        <sz val="11"/>
        <color rgb="FF000000"/>
        <rFont val="Arial"/>
        <family val="2"/>
      </rPr>
      <t xml:space="preserve"> </t>
    </r>
    <r>
      <rPr>
        <b/>
        <sz val="11"/>
        <color rgb="FF000000"/>
        <rFont val="Arial"/>
        <family val="2"/>
      </rPr>
      <t>href="#searchBar"</t>
    </r>
    <r>
      <rPr>
        <sz val="11"/>
        <color rgb="FF000000"/>
        <rFont val="Arial"/>
        <family val="2"/>
      </rPr>
      <t>&gt;</t>
    </r>
    <r>
      <rPr>
        <b/>
        <sz val="11"/>
        <color rgb="FF000000"/>
        <rFont val="Arial"/>
        <family val="2"/>
      </rPr>
      <t>Aller à la recherche</t>
    </r>
    <r>
      <rPr>
        <sz val="11"/>
        <color rgb="FF000000"/>
        <rFont val="Arial"/>
        <family val="2"/>
      </rPr>
      <t xml:space="preserve">&lt;/a&gt;
&lt;/nav&gt;
Dans le code CSS, ajouter :
</t>
    </r>
    <r>
      <rPr>
        <i/>
        <sz val="11"/>
        <color rgb="FF000000"/>
        <rFont val="Arial"/>
        <family val="2"/>
      </rPr>
      <t xml:space="preserve">#skip-link a {
   display: block;
   height: 0;
   overflow: hidden;
}
#skip-link a:focus {
   height: auto;
   overflow: visible;
}
</t>
    </r>
    <r>
      <rPr>
        <sz val="11"/>
        <color rgb="FF000000"/>
        <rFont val="Arial"/>
        <family val="2"/>
      </rPr>
      <t>Cela permet que les liens d'évitement soient accessibles via un lecteur d'écran et via un parcours clavier (les liens apparaîtront lorsqu'ils recevront le focus).</t>
    </r>
  </si>
  <si>
    <t>Le défilement automatique du carrousel ne peut pas être stoppé.
Ajouter un bouton permettant d'arrêter le défilement automatique et de le relancer.
Par exemple, sur la page d'accueil du site du Conseil Supérieur de la Magistrature, un bouton permet d'arrêter le défilement automatique du carrousel lorsque celui-ci est en mouvement. À l'inverse, un bouton permet de relancer le défilement automatique du carrousel lorsque celui-ci est mis en pause : http://www.conseil-superieur-magistrature.fr.</t>
  </si>
  <si>
    <t>Les liens présents dans la page ne se distinguent pas suffisamment de leurs textes environnants.
Pour y remédier, une solution serait de souligner ces liens afin de renforcer leur visibilité.
Si cette solution ne vous convenait pas (pour des considérations graphiques ou autres), nous pourrions vous proposer des solutions alternatives (qui seront toutefois moins optimales).</t>
  </si>
  <si>
    <t>Ce critère sera conforme quand le correctif du critère 2.1 sera pris en compte.</t>
  </si>
  <si>
    <r>
      <t>Retirer les attributs</t>
    </r>
    <r>
      <rPr>
        <i/>
        <sz val="11"/>
        <color rgb="FF000000"/>
        <rFont val="Arial"/>
        <family val="2"/>
      </rPr>
      <t xml:space="preserve"> </t>
    </r>
    <r>
      <rPr>
        <b/>
        <i/>
        <sz val="11"/>
        <color rgb="FF000000"/>
        <rFont val="Arial"/>
        <family val="2"/>
      </rPr>
      <t>width="100%"</t>
    </r>
    <r>
      <rPr>
        <sz val="11"/>
        <color rgb="FF000000"/>
        <rFont val="Arial"/>
        <family val="2"/>
      </rPr>
      <t xml:space="preserve">, </t>
    </r>
    <r>
      <rPr>
        <b/>
        <i/>
        <sz val="11"/>
        <color rgb="FF000000"/>
        <rFont val="Arial"/>
        <family val="2"/>
      </rPr>
      <t>height="1600px"</t>
    </r>
    <r>
      <rPr>
        <sz val="11"/>
        <color rgb="FF000000"/>
        <rFont val="Arial"/>
        <family val="2"/>
      </rPr>
      <t xml:space="preserve"> et</t>
    </r>
    <r>
      <rPr>
        <i/>
        <sz val="11"/>
        <color rgb="FF000000"/>
        <rFont val="Arial"/>
        <family val="2"/>
      </rPr>
      <t xml:space="preserve"> </t>
    </r>
    <r>
      <rPr>
        <b/>
        <i/>
        <sz val="11"/>
        <color rgb="FF000000"/>
        <rFont val="Arial"/>
        <family val="2"/>
      </rPr>
      <t>frameborder="0"</t>
    </r>
    <r>
      <rPr>
        <sz val="11"/>
        <color rgb="FF000000"/>
        <rFont val="Arial"/>
        <family val="2"/>
      </rPr>
      <t xml:space="preserve"> de la balise </t>
    </r>
    <r>
      <rPr>
        <i/>
        <sz val="11"/>
        <color rgb="FF000000"/>
        <rFont val="Arial"/>
        <family val="2"/>
      </rPr>
      <t xml:space="preserve">&lt;iframe&gt; </t>
    </r>
    <r>
      <rPr>
        <sz val="11"/>
        <color rgb="FF000000"/>
        <rFont val="Arial"/>
        <family val="2"/>
      </rPr>
      <t>qui contient les résultats de recherche.
À remplacer par une mise en forme gérée en CSS.</t>
    </r>
  </si>
  <si>
    <t>Certains liens présents dans la page ne se distinguent pas suffisamment de leurs textes environnants.
Par exemple, les liens "par les agences de l'eau", "par les conseils généraux" ou encore "l'ARS (Agence Régionale de Santé)" ne sont pas clairement identifiables comme des liens.
Pour y remédier, une solution serait de souligner ces liens afin de renforcer leur visibilité.
Si cette solution ne vous convenait pas (pour des considérations graphiques ou autres), nous pourrions vous proposer des solutions alternatives (qui seront toutefois moins optimales).</t>
  </si>
  <si>
    <r>
      <t xml:space="preserve">Des balises </t>
    </r>
    <r>
      <rPr>
        <i/>
        <sz val="11"/>
        <color rgb="FF000000"/>
        <rFont val="Arial"/>
        <family val="2"/>
      </rPr>
      <t>&lt;p&gt;</t>
    </r>
    <r>
      <rPr>
        <sz val="11"/>
        <color rgb="FF000000"/>
        <rFont val="Arial"/>
        <family val="2"/>
      </rPr>
      <t xml:space="preserve"> contenant uniquement des espaces sont présentes dans le corps de la page (avant et après le lien "Consulter la liste complète…") : les supprimer.
De manière générale, les espacements entre les contenus doivent être gérés en CSS.</t>
    </r>
  </si>
  <si>
    <r>
      <t>Retirer les attributs</t>
    </r>
    <r>
      <rPr>
        <i/>
        <sz val="11"/>
        <color rgb="FF000000"/>
        <rFont val="Arial"/>
        <family val="2"/>
      </rPr>
      <t xml:space="preserve"> </t>
    </r>
    <r>
      <rPr>
        <b/>
        <i/>
        <sz val="11"/>
        <color rgb="FF000000"/>
        <rFont val="Arial"/>
        <family val="2"/>
      </rPr>
      <t>width="100%"</t>
    </r>
    <r>
      <rPr>
        <sz val="11"/>
        <color rgb="FF000000"/>
        <rFont val="Arial"/>
        <family val="2"/>
      </rPr>
      <t xml:space="preserve">, </t>
    </r>
    <r>
      <rPr>
        <b/>
        <i/>
        <sz val="11"/>
        <color rgb="FF000000"/>
        <rFont val="Arial"/>
        <family val="2"/>
      </rPr>
      <t>height="800"</t>
    </r>
    <r>
      <rPr>
        <sz val="11"/>
        <color rgb="FF000000"/>
        <rFont val="Arial"/>
        <family val="2"/>
      </rPr>
      <t xml:space="preserve"> et</t>
    </r>
    <r>
      <rPr>
        <i/>
        <sz val="11"/>
        <color rgb="FF000000"/>
        <rFont val="Arial"/>
        <family val="2"/>
      </rPr>
      <t xml:space="preserve"> </t>
    </r>
    <r>
      <rPr>
        <b/>
        <i/>
        <sz val="11"/>
        <color rgb="FF000000"/>
        <rFont val="Arial"/>
        <family val="2"/>
      </rPr>
      <t>frameborder="0"</t>
    </r>
    <r>
      <rPr>
        <sz val="11"/>
        <color rgb="FF000000"/>
        <rFont val="Arial"/>
        <family val="2"/>
      </rPr>
      <t xml:space="preserve"> de la balise </t>
    </r>
    <r>
      <rPr>
        <i/>
        <sz val="11"/>
        <color rgb="FF000000"/>
        <rFont val="Arial"/>
        <family val="2"/>
      </rPr>
      <t>&lt;iframe id="iframe-field-iframe-0"&gt;</t>
    </r>
    <r>
      <rPr>
        <sz val="11"/>
        <color rgb="FF000000"/>
        <rFont val="Arial"/>
        <family val="2"/>
      </rPr>
      <t>.
À remplacer par une mise en forme gérée en CSS.</t>
    </r>
  </si>
  <si>
    <t>Ce critère deviendra conforme quand le critère 5.4 ci-dessus sera pris en compte.</t>
  </si>
  <si>
    <t>La vidéo "Tous concernés par l'eau" ne dispose pas de transcription textuelle.
Rédiger et publier une transcription textuelle qui reprenne l'ensemble des informations véhiculées par celle-ci.
Cette transcription textuelle peut être mise à disposition des utilisateurs via un système de plier/déplier positionné sous la vidéo. (Si la mise en place de ce type de système n’est pas envisageable, nous pourrons vous proposer des solutions alternatives.)</t>
  </si>
  <si>
    <r>
      <t>Retirer l'attribut</t>
    </r>
    <r>
      <rPr>
        <i/>
        <sz val="11"/>
        <color rgb="FF000000"/>
        <rFont val="Arial"/>
        <family val="2"/>
      </rPr>
      <t xml:space="preserve"> </t>
    </r>
    <r>
      <rPr>
        <b/>
        <i/>
        <sz val="11"/>
        <color rgb="FF000000"/>
        <rFont val="Arial"/>
        <family val="2"/>
      </rPr>
      <t>frameborder="0"</t>
    </r>
    <r>
      <rPr>
        <sz val="11"/>
        <color rgb="FF000000"/>
        <rFont val="Arial"/>
        <family val="2"/>
      </rPr>
      <t xml:space="preserve"> de la balise </t>
    </r>
    <r>
      <rPr>
        <i/>
        <sz val="11"/>
        <color rgb="FF000000"/>
        <rFont val="Arial"/>
        <family val="2"/>
      </rPr>
      <t>&lt;iframe id="fitvid0"&gt;</t>
    </r>
    <r>
      <rPr>
        <sz val="11"/>
        <color rgb="FF000000"/>
        <rFont val="Arial"/>
        <family val="2"/>
      </rPr>
      <t>. 
À remplacer par une mise en forme gérée en CSS.</t>
    </r>
  </si>
  <si>
    <r>
      <t xml:space="preserve">Cf. P02
-----
Le champ "Type de ressource" est inaccessible au clavier et au lecteur d'écran.
Voici les corrections à appliquer pour y remédier : 
- Remplacer la balise </t>
    </r>
    <r>
      <rPr>
        <i/>
        <sz val="11"/>
        <color rgb="FF000000"/>
        <rFont val="Arial"/>
        <family val="2"/>
      </rPr>
      <t>&lt;label for="edit-field-type-ressource-tid"&gt;</t>
    </r>
    <r>
      <rPr>
        <sz val="11"/>
        <color rgb="FF000000"/>
        <rFont val="Arial"/>
        <family val="2"/>
      </rPr>
      <t xml:space="preserve"> par une balise </t>
    </r>
    <r>
      <rPr>
        <i/>
        <sz val="11"/>
        <color rgb="FF000000"/>
        <rFont val="Arial"/>
        <family val="2"/>
      </rPr>
      <t>&lt;button type="button"&gt;</t>
    </r>
    <r>
      <rPr>
        <sz val="11"/>
        <color rgb="FF000000"/>
        <rFont val="Arial"/>
        <family val="2"/>
      </rPr>
      <t xml:space="preserve"> ;
- Ajouter un attribut </t>
    </r>
    <r>
      <rPr>
        <i/>
        <sz val="11"/>
        <color rgb="FF000000"/>
        <rFont val="Arial"/>
        <family val="2"/>
      </rPr>
      <t>aria-expanded</t>
    </r>
    <r>
      <rPr>
        <sz val="11"/>
        <color rgb="FF000000"/>
        <rFont val="Arial"/>
        <family val="2"/>
      </rPr>
      <t xml:space="preserve"> à cette balise et le renseigner dynamiquement tel que : </t>
    </r>
    <r>
      <rPr>
        <i/>
        <sz val="11"/>
        <color rgb="FF000000"/>
        <rFont val="Arial"/>
        <family val="2"/>
      </rPr>
      <t>aria-expanded="false"</t>
    </r>
    <r>
      <rPr>
        <sz val="11"/>
        <color rgb="FF000000"/>
        <rFont val="Arial"/>
        <family val="2"/>
      </rPr>
      <t xml:space="preserve"> quand la liste de cases à cocher est masquée, et </t>
    </r>
    <r>
      <rPr>
        <i/>
        <sz val="11"/>
        <color rgb="FF000000"/>
        <rFont val="Arial"/>
        <family val="2"/>
      </rPr>
      <t>aria-expanded="true"</t>
    </r>
    <r>
      <rPr>
        <sz val="11"/>
        <color rgb="FF000000"/>
        <rFont val="Arial"/>
        <family val="2"/>
      </rPr>
      <t xml:space="preserve"> quand la liste de cases à cocher est dépliée ;
On obtiendra donc (au chargement de la page) : 
</t>
    </r>
    <r>
      <rPr>
        <i/>
        <sz val="11"/>
        <color rgb="FF000000"/>
        <rFont val="Arial"/>
        <family val="2"/>
      </rPr>
      <t xml:space="preserve">&lt;button type="button" aria-expanded="false"&gt;
   Type de ressource
   &lt;span class="fa fa-caret-down" aria-hidden="true"&gt;&lt;/span&gt;
&lt;/button&gt;
&lt;div class=""&gt;[...]&lt;/div&gt;
</t>
    </r>
    <r>
      <rPr>
        <sz val="11"/>
        <color rgb="FF000000"/>
        <rFont val="Arial"/>
        <family val="2"/>
      </rPr>
      <t xml:space="preserve">Une fois ces correctifs appliqués, vérifier le fonctionnement de ce bouton au clavier : lorsque ce bouton reçoit le focus, un appui sur la touche "Entrée" ou "Espace" doit afficher/masquer la liste de cases à cocher.
-----
</t>
    </r>
    <r>
      <rPr>
        <u/>
        <sz val="11"/>
        <color rgb="FF000000"/>
        <rFont val="Arial"/>
        <family val="2"/>
      </rPr>
      <t>Remarque :</t>
    </r>
    <r>
      <rPr>
        <sz val="11"/>
        <color rgb="FF000000"/>
        <rFont val="Arial"/>
        <family val="2"/>
      </rPr>
      <t xml:space="preserve"> les boutons "Partager" sont non fonctionnels.</t>
    </r>
  </si>
  <si>
    <r>
      <t xml:space="preserve">Cf. P01
-----
La prise de focus clavier des éléments suivants : champs de saisie, cases à cocher n'est pas visible inexistante.
Cela est un point d'accessibilité très bloquant notamment pour les personnes déficientes motrices ne naviguant pas à la souris.
Pour les champs de saisie, supprimer le code CSS suivant : 
</t>
    </r>
    <r>
      <rPr>
        <i/>
        <sz val="11"/>
        <color rgb="FF000000"/>
        <rFont val="Arial"/>
        <family val="2"/>
      </rPr>
      <t xml:space="preserve">select:focus, 
input:focus, 
textarea:focus {
   </t>
    </r>
    <r>
      <rPr>
        <i/>
        <strike/>
        <sz val="11"/>
        <color rgb="FF000000"/>
        <rFont val="Arial"/>
        <family val="2"/>
      </rPr>
      <t xml:space="preserve">outline: 1px solid #cbcaca;
</t>
    </r>
    <r>
      <rPr>
        <i/>
        <sz val="11"/>
        <color rgb="FF000000"/>
        <rFont val="Arial"/>
        <family val="2"/>
      </rPr>
      <t xml:space="preserve">}
.form-item select:focus,
.form-item input:focus,
.form-item textarea:focus {
   </t>
    </r>
    <r>
      <rPr>
        <i/>
        <strike/>
        <sz val="11"/>
        <color rgb="FF000000"/>
        <rFont val="Arial"/>
        <family val="2"/>
      </rPr>
      <t>border: 2px solid #176fa5;</t>
    </r>
    <r>
      <rPr>
        <i/>
        <sz val="11"/>
        <color rgb="FF000000"/>
        <rFont val="Arial"/>
        <family val="2"/>
      </rPr>
      <t xml:space="preserve">
}
</t>
    </r>
    <r>
      <rPr>
        <sz val="11"/>
        <color rgb="FF000000"/>
        <rFont val="Arial"/>
        <family val="2"/>
      </rPr>
      <t>Afin de laisser le style par défaut du navigateur prendre la main.</t>
    </r>
  </si>
  <si>
    <r>
      <t xml:space="preserve">Une balise </t>
    </r>
    <r>
      <rPr>
        <i/>
        <sz val="11"/>
        <color rgb="FF000000"/>
        <rFont val="Arial"/>
        <family val="2"/>
      </rPr>
      <t>&lt;p&gt;</t>
    </r>
    <r>
      <rPr>
        <sz val="11"/>
        <color rgb="FF000000"/>
        <rFont val="Arial"/>
        <family val="2"/>
      </rPr>
      <t xml:space="preserve"> contenant uniquement des espaces est présente dans le corps de la page (avant et après le lien "Consulter la liste complète…") : la supprimer.
De manière générale, les espacements entre les contenus doivent être gérés en CSS.</t>
    </r>
  </si>
  <si>
    <r>
      <t>Retirer les attributs</t>
    </r>
    <r>
      <rPr>
        <i/>
        <sz val="11"/>
        <color rgb="FF000000"/>
        <rFont val="Arial"/>
        <family val="2"/>
      </rPr>
      <t xml:space="preserve"> </t>
    </r>
    <r>
      <rPr>
        <b/>
        <i/>
        <sz val="11"/>
        <color rgb="FF000000"/>
        <rFont val="Arial"/>
        <family val="2"/>
      </rPr>
      <t>width="100%"</t>
    </r>
    <r>
      <rPr>
        <sz val="11"/>
        <color rgb="FF000000"/>
        <rFont val="Arial"/>
        <family val="2"/>
      </rPr>
      <t xml:space="preserve">, </t>
    </r>
    <r>
      <rPr>
        <b/>
        <i/>
        <sz val="11"/>
        <color rgb="FF000000"/>
        <rFont val="Arial"/>
        <family val="2"/>
      </rPr>
      <t>height=""</t>
    </r>
    <r>
      <rPr>
        <sz val="11"/>
        <color rgb="FF000000"/>
        <rFont val="Arial"/>
        <family val="2"/>
      </rPr>
      <t xml:space="preserve"> et</t>
    </r>
    <r>
      <rPr>
        <b/>
        <i/>
        <sz val="11"/>
        <color rgb="FF000000"/>
        <rFont val="Arial"/>
        <family val="2"/>
      </rPr>
      <t xml:space="preserve"> frameborder="0"</t>
    </r>
    <r>
      <rPr>
        <sz val="11"/>
        <color rgb="FF000000"/>
        <rFont val="Arial"/>
        <family val="2"/>
      </rPr>
      <t xml:space="preserve"> de la balise </t>
    </r>
    <r>
      <rPr>
        <i/>
        <sz val="11"/>
        <color rgb="FF000000"/>
        <rFont val="Arial"/>
        <family val="2"/>
      </rPr>
      <t>&lt;iframe src="consultation.eau-artois-picardie.fr"&gt;</t>
    </r>
    <r>
      <rPr>
        <sz val="11"/>
        <color rgb="FF000000"/>
        <rFont val="Arial"/>
        <family val="2"/>
      </rPr>
      <t>.
À remplacer par une mise en forme gérée en CSS.</t>
    </r>
  </si>
  <si>
    <r>
      <t xml:space="preserve">Pour chaque tableau de données de la page "Décisions du directeur", ajouter l'attribut </t>
    </r>
    <r>
      <rPr>
        <i/>
        <sz val="11"/>
        <color rgb="FF000000"/>
        <rFont val="Arial"/>
        <family val="2"/>
      </rPr>
      <t>scope="col"</t>
    </r>
    <r>
      <rPr>
        <sz val="11"/>
        <color rgb="FF000000"/>
        <rFont val="Arial"/>
        <family val="2"/>
      </rPr>
      <t xml:space="preserve"> à toutes les balises </t>
    </r>
    <r>
      <rPr>
        <i/>
        <sz val="11"/>
        <color rgb="FF000000"/>
        <rFont val="Arial"/>
        <family val="2"/>
      </rPr>
      <t>&lt;th&gt;</t>
    </r>
    <r>
      <rPr>
        <sz val="11"/>
        <color rgb="FF000000"/>
        <rFont val="Arial"/>
        <family val="2"/>
      </rPr>
      <t xml:space="preserve"> des entêtes de colonne.
À titre d'exemple, pour la colonne "Période", on obtiendra : 
&lt;th class="views-field views-field-field-date-periode-1" </t>
    </r>
    <r>
      <rPr>
        <b/>
        <sz val="11"/>
        <color rgb="FF000000"/>
        <rFont val="Arial"/>
        <family val="2"/>
      </rPr>
      <t>scope="col"</t>
    </r>
    <r>
      <rPr>
        <sz val="11"/>
        <color rgb="FF000000"/>
        <rFont val="Arial"/>
        <family val="2"/>
      </rPr>
      <t>&gt;[...]&lt;/th&gt;</t>
    </r>
  </si>
  <si>
    <r>
      <t xml:space="preserve">Ajouter l'attribut </t>
    </r>
    <r>
      <rPr>
        <i/>
        <sz val="11"/>
        <color rgb="FF000000"/>
        <rFont val="Arial"/>
        <family val="2"/>
      </rPr>
      <t>aria-hidden="true"</t>
    </r>
    <r>
      <rPr>
        <sz val="11"/>
        <color rgb="FF000000"/>
        <rFont val="Arial"/>
        <family val="2"/>
      </rPr>
      <t xml:space="preserve"> sur l'ensemble des pictogrammes (issus d'une police d'icônes) de la page. 
Par exemple, dans les sections "Accès directs", "Services en ligne", "Ressources et documents", ajouter</t>
    </r>
    <r>
      <rPr>
        <b/>
        <sz val="11"/>
        <color rgb="FF000000"/>
        <rFont val="Arial"/>
        <family val="2"/>
      </rPr>
      <t xml:space="preserve"> </t>
    </r>
    <r>
      <rPr>
        <i/>
        <sz val="11"/>
        <color rgb="FF000000"/>
        <rFont val="Arial"/>
        <family val="2"/>
      </rPr>
      <t>aria-hidden="true"</t>
    </r>
    <r>
      <rPr>
        <sz val="11"/>
        <color rgb="FF000000"/>
        <rFont val="Arial"/>
        <family val="2"/>
      </rPr>
      <t xml:space="preserve"> sur les balises </t>
    </r>
    <r>
      <rPr>
        <i/>
        <sz val="11"/>
        <color rgb="FF000000"/>
        <rFont val="Arial"/>
        <family val="2"/>
      </rPr>
      <t>&lt;span class="menu-icon"&gt;</t>
    </r>
    <r>
      <rPr>
        <sz val="11"/>
        <color rgb="FF000000"/>
        <rFont val="Arial"/>
        <family val="2"/>
      </rPr>
      <t xml:space="preserve">, de manière à obtenir : </t>
    </r>
    <r>
      <rPr>
        <i/>
        <sz val="11"/>
        <color rgb="FF000000"/>
        <rFont val="Arial"/>
        <family val="2"/>
      </rPr>
      <t xml:space="preserve">
&lt;div class="menu-block-content"&gt;
   &lt;span class="menu-icon" </t>
    </r>
    <r>
      <rPr>
        <b/>
        <i/>
        <sz val="11"/>
        <color rgb="FF000000"/>
        <rFont val="Arial"/>
        <family val="2"/>
      </rPr>
      <t>aria-hidden="true"</t>
    </r>
    <r>
      <rPr>
        <i/>
        <sz val="11"/>
        <color rgb="FF000000"/>
        <rFont val="Arial"/>
        <family val="2"/>
      </rPr>
      <t>&gt;&lt;/span&gt;
    &lt;ul class="menu"&gt;[...]&lt;/ul&gt;
&lt;/div&gt;</t>
    </r>
    <r>
      <rPr>
        <sz val="11"/>
        <color rgb="FF000000"/>
        <rFont val="Arial"/>
        <family val="2"/>
      </rPr>
      <t xml:space="preserve">
-----
Dans la section "Le saviez-vous ?", les images décoratives du carrousel (balises </t>
    </r>
    <r>
      <rPr>
        <i/>
        <sz val="11"/>
        <color rgb="FF000000"/>
        <rFont val="Arial"/>
        <family val="2"/>
      </rPr>
      <t>&lt;img class="slideshow-image-circle"&gt;</t>
    </r>
    <r>
      <rPr>
        <sz val="11"/>
        <color rgb="FF000000"/>
        <rFont val="Arial"/>
        <family val="2"/>
      </rPr>
      <t xml:space="preserve">) ont un attribut alt qui contient le titre du fichier image (exemple : "bandeau_plan_relance.jpg"), ce qui n'est pas une information pertinente pour les personnes naviguant à l'aide d'un lecteur d'écran.
Pour y remédier, supprimer la valeur de l'attribut </t>
    </r>
    <r>
      <rPr>
        <i/>
        <sz val="11"/>
        <color rgb="FF000000"/>
        <rFont val="Arial"/>
        <family val="2"/>
      </rPr>
      <t>alt</t>
    </r>
    <r>
      <rPr>
        <sz val="11"/>
        <color rgb="FF000000"/>
        <rFont val="Arial"/>
        <family val="2"/>
      </rPr>
      <t xml:space="preserve"> de l'ensemble des images décoratives du carrousel.
Exemple de code :
</t>
    </r>
    <r>
      <rPr>
        <i/>
        <sz val="11"/>
        <color rgb="FF000000"/>
        <rFont val="Arial"/>
        <family val="2"/>
      </rPr>
      <t xml:space="preserve">&lt;img class="slideshow-image-circle" src"[...]" </t>
    </r>
    <r>
      <rPr>
        <b/>
        <i/>
        <sz val="11"/>
        <color rgb="FF000000"/>
        <rFont val="Arial"/>
        <family val="2"/>
      </rPr>
      <t>alt=""</t>
    </r>
    <r>
      <rPr>
        <i/>
        <sz val="11"/>
        <color rgb="FF000000"/>
        <rFont val="Arial"/>
        <family val="2"/>
      </rPr>
      <t>&gt;</t>
    </r>
  </si>
  <si>
    <r>
      <t>Dans l'en-tête du site, retirer la balise</t>
    </r>
    <r>
      <rPr>
        <i/>
        <sz val="11"/>
        <color rgb="FF000000"/>
        <rFont val="Arial"/>
        <family val="2"/>
      </rPr>
      <t xml:space="preserve"> &lt;h2&gt;</t>
    </r>
    <r>
      <rPr>
        <sz val="11"/>
        <color rgb="FF000000"/>
        <rFont val="Arial"/>
        <family val="2"/>
      </rPr>
      <t xml:space="preserve"> autour de la mention "Avec vous, partout où l'eau sert la vie" (pour toutes les pages, y compris la page d'accueil). Cet élément n'introduisant pas de contenu, il n'est pas pertinent de lui attribuer un niveau de titre.
-----
Dans la section "Nouvelles publications", nous vous recommandons fortement de remplacer les balises </t>
    </r>
    <r>
      <rPr>
        <i/>
        <sz val="11"/>
        <color rgb="FF000000"/>
        <rFont val="Arial"/>
        <family val="2"/>
      </rPr>
      <t>&lt;h4&gt;</t>
    </r>
    <r>
      <rPr>
        <sz val="11"/>
        <color rgb="FF000000"/>
        <rFont val="Arial"/>
        <family val="2"/>
      </rPr>
      <t xml:space="preserve"> autour des titres des publications par des balises </t>
    </r>
    <r>
      <rPr>
        <i/>
        <sz val="11"/>
        <color rgb="FF000000"/>
        <rFont val="Arial"/>
        <family val="2"/>
      </rPr>
      <t>&lt;h3&gt;</t>
    </r>
    <r>
      <rPr>
        <sz val="11"/>
        <color rgb="FF000000"/>
        <rFont val="Arial"/>
        <family val="2"/>
      </rPr>
      <t>.</t>
    </r>
  </si>
  <si>
    <r>
      <t xml:space="preserve">Le bouton </t>
    </r>
    <r>
      <rPr>
        <i/>
        <sz val="11"/>
        <color rgb="FF000000"/>
        <rFont val="Arial"/>
        <family val="2"/>
      </rPr>
      <t>&lt;button id="backtotop"&gt;</t>
    </r>
    <r>
      <rPr>
        <sz val="11"/>
        <color rgb="FF000000"/>
        <rFont val="Arial"/>
        <family val="2"/>
      </rPr>
      <t xml:space="preserve"> possède un intitulé anglais "Back to top", le remplacer par "Retour en haut de page".</t>
    </r>
  </si>
  <si>
    <r>
      <rPr>
        <i/>
        <sz val="11"/>
        <color theme="1" tint="0.34998626667073579"/>
        <rFont val="Arial"/>
        <family val="2"/>
      </rPr>
      <t>(Suite des corrections à apporter)</t>
    </r>
    <r>
      <rPr>
        <sz val="11"/>
        <color rgb="FF000000"/>
        <rFont val="Arial"/>
        <family val="2"/>
      </rPr>
      <t xml:space="preserve">
Dans la section "Liens externes", remplacer la balise </t>
    </r>
    <r>
      <rPr>
        <i/>
        <sz val="11"/>
        <color rgb="FF000000"/>
        <rFont val="Arial"/>
        <family val="2"/>
      </rPr>
      <t>&lt;nav id="block-menu-menu-liens"&gt;</t>
    </r>
    <r>
      <rPr>
        <sz val="11"/>
        <color rgb="FF000000"/>
        <rFont val="Arial"/>
        <family val="2"/>
      </rPr>
      <t xml:space="preserve"> par une balise </t>
    </r>
    <r>
      <rPr>
        <i/>
        <sz val="11"/>
        <color rgb="FF000000"/>
        <rFont val="Arial"/>
        <family val="2"/>
      </rPr>
      <t>&lt;div&gt;</t>
    </r>
    <r>
      <rPr>
        <sz val="11"/>
        <color rgb="FF000000"/>
        <rFont val="Arial"/>
        <family val="2"/>
      </rPr>
      <t xml:space="preserve"> et lui retirer l'attribut role="navigation".
-----
Dans le pied de page, remplacer la balise </t>
    </r>
    <r>
      <rPr>
        <i/>
        <sz val="11"/>
        <color rgb="FF000000"/>
        <rFont val="Arial"/>
        <family val="2"/>
      </rPr>
      <t>&lt;div class="footer_wrapper"&gt;</t>
    </r>
    <r>
      <rPr>
        <sz val="11"/>
        <color rgb="FF000000"/>
        <rFont val="Arial"/>
        <family val="2"/>
      </rPr>
      <t xml:space="preserve"> par une balise</t>
    </r>
    <r>
      <rPr>
        <i/>
        <sz val="11"/>
        <color rgb="FF000000"/>
        <rFont val="Arial"/>
        <family val="2"/>
      </rPr>
      <t xml:space="preserve"> &lt;</t>
    </r>
    <r>
      <rPr>
        <b/>
        <i/>
        <sz val="11"/>
        <color rgb="FF000000"/>
        <rFont val="Arial"/>
        <family val="2"/>
      </rPr>
      <t>footer role="contentinfo"</t>
    </r>
    <r>
      <rPr>
        <i/>
        <sz val="11"/>
        <color rgb="FF000000"/>
        <rFont val="Arial"/>
        <family val="2"/>
      </rPr>
      <t xml:space="preserve"> class="footer_wrapper"&gt;</t>
    </r>
    <r>
      <rPr>
        <sz val="11"/>
        <color rgb="FF000000"/>
        <rFont val="Arial"/>
        <family val="2"/>
      </rPr>
      <t xml:space="preserve"> pour spécifier la zone de pied de page.
Retirer l'attribut </t>
    </r>
    <r>
      <rPr>
        <i/>
        <sz val="11"/>
        <color rgb="FF000000"/>
        <rFont val="Arial"/>
        <family val="2"/>
      </rPr>
      <t>role="contentinfo"</t>
    </r>
    <r>
      <rPr>
        <sz val="11"/>
        <color rgb="FF000000"/>
        <rFont val="Arial"/>
        <family val="2"/>
      </rPr>
      <t xml:space="preserve"> présent sur la balise </t>
    </r>
    <r>
      <rPr>
        <i/>
        <sz val="11"/>
        <color rgb="FF000000"/>
        <rFont val="Arial"/>
        <family val="2"/>
      </rPr>
      <t xml:space="preserve">&lt;div class="l-footer-first"&gt;
</t>
    </r>
    <r>
      <rPr>
        <sz val="11"/>
        <color rgb="FF000000"/>
        <rFont val="Arial"/>
        <family val="2"/>
      </rPr>
      <t xml:space="preserve">-----
Dans le pied de page, remplacer la balise </t>
    </r>
    <r>
      <rPr>
        <i/>
        <sz val="11"/>
        <color rgb="FF000000"/>
        <rFont val="Arial"/>
        <family val="2"/>
      </rPr>
      <t>&lt;nav id="block-menu-menu-services-en-ligne"&gt;</t>
    </r>
    <r>
      <rPr>
        <sz val="11"/>
        <color rgb="FF000000"/>
        <rFont val="Arial"/>
        <family val="2"/>
      </rPr>
      <t xml:space="preserve"> par une balise </t>
    </r>
    <r>
      <rPr>
        <i/>
        <sz val="11"/>
        <color rgb="FF000000"/>
        <rFont val="Arial"/>
        <family val="2"/>
      </rPr>
      <t>&lt;div&gt;</t>
    </r>
    <r>
      <rPr>
        <sz val="11"/>
        <color rgb="FF000000"/>
        <rFont val="Arial"/>
        <family val="2"/>
      </rPr>
      <t xml:space="preserve"> et lui retirer l'attribut role="navigation".</t>
    </r>
  </si>
  <si>
    <r>
      <t xml:space="preserve">Ajouter une balise </t>
    </r>
    <r>
      <rPr>
        <i/>
        <sz val="11"/>
        <color rgb="FF000000"/>
        <rFont val="Arial"/>
        <family val="2"/>
      </rPr>
      <t>&lt;header role="banner"&gt;</t>
    </r>
    <r>
      <rPr>
        <sz val="11"/>
        <color rgb="FF000000"/>
        <rFont val="Arial"/>
        <family val="2"/>
      </rPr>
      <t xml:space="preserve"> pour englober la zone d'en-tête. Nous vous suggérons la structuration suivante : 
</t>
    </r>
    <r>
      <rPr>
        <b/>
        <i/>
        <sz val="11"/>
        <color rgb="FF000000"/>
        <rFont val="Arial"/>
        <family val="2"/>
      </rPr>
      <t>&lt;header role="banner"&gt;</t>
    </r>
    <r>
      <rPr>
        <i/>
        <sz val="11"/>
        <color rgb="FF000000"/>
        <rFont val="Arial"/>
        <family val="2"/>
      </rPr>
      <t xml:space="preserve">
   &lt;div class="header_wrapper"&gt;[...]&lt;/div&gt;
   &lt;div class="navigation_wrapper"&gt;[...]&lt;/div&gt;
   &lt;div class="preface_wrapper"&gt;[...]&lt;/div&gt;
</t>
    </r>
    <r>
      <rPr>
        <b/>
        <i/>
        <sz val="11"/>
        <color rgb="FF000000"/>
        <rFont val="Arial"/>
        <family val="2"/>
      </rPr>
      <t xml:space="preserve">&lt;/header&gt;
</t>
    </r>
    <r>
      <rPr>
        <sz val="11"/>
        <color rgb="FF000000"/>
        <rFont val="Arial"/>
        <family val="2"/>
      </rPr>
      <t>-----
Dans l'en-tête du site, remplacer la balise</t>
    </r>
    <r>
      <rPr>
        <i/>
        <sz val="11"/>
        <color rgb="FF000000"/>
        <rFont val="Arial"/>
        <family val="2"/>
      </rPr>
      <t xml:space="preserve"> &lt;nav id="block-menu-menu-menu-espace"&gt;</t>
    </r>
    <r>
      <rPr>
        <sz val="11"/>
        <color rgb="FF000000"/>
        <rFont val="Arial"/>
        <family val="2"/>
      </rPr>
      <t xml:space="preserve"> par une balise </t>
    </r>
    <r>
      <rPr>
        <i/>
        <sz val="11"/>
        <color rgb="FF000000"/>
        <rFont val="Arial"/>
        <family val="2"/>
      </rPr>
      <t>&lt;div&gt;</t>
    </r>
    <r>
      <rPr>
        <sz val="11"/>
        <color rgb="FF000000"/>
        <rFont val="Arial"/>
        <family val="2"/>
      </rPr>
      <t xml:space="preserve"> et lui retirer l'attribut</t>
    </r>
    <r>
      <rPr>
        <i/>
        <sz val="11"/>
        <color rgb="FF000000"/>
        <rFont val="Arial"/>
        <family val="2"/>
      </rPr>
      <t xml:space="preserve"> role="navigation"</t>
    </r>
    <r>
      <rPr>
        <sz val="11"/>
        <color rgb="FF000000"/>
        <rFont val="Arial"/>
        <family val="2"/>
      </rPr>
      <t>.
-----
Pour la barre de navigation principale, remplacer la balise</t>
    </r>
    <r>
      <rPr>
        <i/>
        <sz val="11"/>
        <color rgb="FF000000"/>
        <rFont val="Arial"/>
        <family val="2"/>
      </rPr>
      <t xml:space="preserve"> &lt;div class="nav-collapse"&gt;</t>
    </r>
    <r>
      <rPr>
        <sz val="11"/>
        <color rgb="FF000000"/>
        <rFont val="Arial"/>
        <family val="2"/>
      </rPr>
      <t xml:space="preserve"> par la balise </t>
    </r>
    <r>
      <rPr>
        <i/>
        <sz val="11"/>
        <color rgb="FF000000"/>
        <rFont val="Arial"/>
        <family val="2"/>
      </rPr>
      <t>&lt;</t>
    </r>
    <r>
      <rPr>
        <b/>
        <i/>
        <sz val="11"/>
        <color rgb="FF000000"/>
        <rFont val="Arial"/>
        <family val="2"/>
      </rPr>
      <t>nav role="navigation"</t>
    </r>
    <r>
      <rPr>
        <i/>
        <sz val="11"/>
        <color rgb="FF000000"/>
        <rFont val="Arial"/>
        <family val="2"/>
      </rPr>
      <t xml:space="preserve"> class="nav-collapse" </t>
    </r>
    <r>
      <rPr>
        <b/>
        <i/>
        <sz val="11"/>
        <color rgb="FF000000"/>
        <rFont val="Arial"/>
        <family val="2"/>
      </rPr>
      <t>aria-label="Menu principal"</t>
    </r>
    <r>
      <rPr>
        <i/>
        <sz val="11"/>
        <color rgb="FF000000"/>
        <rFont val="Arial"/>
        <family val="2"/>
      </rPr>
      <t>&gt;</t>
    </r>
    <r>
      <rPr>
        <sz val="11"/>
        <color rgb="FF000000"/>
        <rFont val="Arial"/>
        <family val="2"/>
      </rPr>
      <t xml:space="preserve">.
-----
</t>
    </r>
    <r>
      <rPr>
        <sz val="11"/>
        <rFont val="Arial"/>
        <family val="2"/>
      </rPr>
      <t xml:space="preserve">Dans la barre de navigation secondaire "Vous êtes", remplacer la balise </t>
    </r>
    <r>
      <rPr>
        <i/>
        <sz val="11"/>
        <rFont val="Arial"/>
        <family val="2"/>
      </rPr>
      <t>&lt;div id="block-views-menu-cible-block"&gt;</t>
    </r>
    <r>
      <rPr>
        <sz val="11"/>
        <rFont val="Arial"/>
        <family val="2"/>
      </rPr>
      <t xml:space="preserve"> par </t>
    </r>
    <r>
      <rPr>
        <i/>
        <sz val="11"/>
        <rFont val="Arial"/>
        <family val="2"/>
      </rPr>
      <t>&lt;</t>
    </r>
    <r>
      <rPr>
        <b/>
        <i/>
        <sz val="11"/>
        <rFont val="Arial"/>
        <family val="2"/>
      </rPr>
      <t>nav role="navigation"</t>
    </r>
    <r>
      <rPr>
        <i/>
        <sz val="11"/>
        <rFont val="Arial"/>
        <family val="2"/>
      </rPr>
      <t xml:space="preserve"> id="block-views-menu-cible-block" </t>
    </r>
    <r>
      <rPr>
        <b/>
        <i/>
        <sz val="11"/>
        <rFont val="Arial"/>
        <family val="2"/>
      </rPr>
      <t>aria-labelledby="secondary-menu-title"</t>
    </r>
    <r>
      <rPr>
        <i/>
        <sz val="11"/>
        <rFont val="Arial"/>
        <family val="2"/>
      </rPr>
      <t>&gt;</t>
    </r>
    <r>
      <rPr>
        <sz val="11"/>
        <rFont val="Arial"/>
        <family val="2"/>
      </rPr>
      <t xml:space="preserve">.
Ajouter un attribut </t>
    </r>
    <r>
      <rPr>
        <b/>
        <i/>
        <sz val="11"/>
        <rFont val="Arial"/>
        <family val="2"/>
      </rPr>
      <t>id="secondary-menu-title"</t>
    </r>
    <r>
      <rPr>
        <sz val="11"/>
        <rFont val="Arial"/>
        <family val="2"/>
      </rPr>
      <t xml:space="preserve"> à la balise </t>
    </r>
    <r>
      <rPr>
        <i/>
        <sz val="11"/>
        <rFont val="Arial"/>
        <family val="2"/>
      </rPr>
      <t>&lt;h2 class="block__title"&gt;</t>
    </r>
    <r>
      <rPr>
        <sz val="11"/>
        <rFont val="Arial"/>
        <family val="2"/>
      </rPr>
      <t>Vous êtes</t>
    </r>
    <r>
      <rPr>
        <i/>
        <sz val="11"/>
        <rFont val="Arial"/>
        <family val="2"/>
      </rPr>
      <t>&lt;/div&gt;</t>
    </r>
    <r>
      <rPr>
        <sz val="11"/>
        <rFont val="Arial"/>
        <family val="2"/>
      </rPr>
      <t>.</t>
    </r>
    <r>
      <rPr>
        <sz val="11"/>
        <color rgb="FF000000"/>
        <rFont val="Arial"/>
        <family val="2"/>
      </rPr>
      <t xml:space="preserve">
-----
Ajouter une balise </t>
    </r>
    <r>
      <rPr>
        <i/>
        <sz val="11"/>
        <color rgb="FF000000"/>
        <rFont val="Arial"/>
        <family val="2"/>
      </rPr>
      <t>&lt;main role="main"&gt;</t>
    </r>
    <r>
      <rPr>
        <sz val="11"/>
        <color rgb="FF000000"/>
        <rFont val="Arial"/>
        <family val="2"/>
      </rPr>
      <t xml:space="preserve"> pour englober la zone de contenu principal. Nous vous suggérons la structuration suivante :
</t>
    </r>
    <r>
      <rPr>
        <b/>
        <i/>
        <sz val="11"/>
        <color rgb="FF000000"/>
        <rFont val="Arial"/>
        <family val="2"/>
      </rPr>
      <t>&lt;main role="main"&gt;</t>
    </r>
    <r>
      <rPr>
        <i/>
        <sz val="11"/>
        <color rgb="FF000000"/>
        <rFont val="Arial"/>
        <family val="2"/>
      </rPr>
      <t xml:space="preserve">
   &lt;div class="main_wrapper"&gt;[...]&lt;/div&gt;
   &lt;div class="region-after-content-wrapper"&gt;[...]&lt;/div&gt;
</t>
    </r>
    <r>
      <rPr>
        <b/>
        <i/>
        <sz val="11"/>
        <color rgb="FF000000"/>
        <rFont val="Arial"/>
        <family val="2"/>
      </rPr>
      <t xml:space="preserve">&lt;/main&gt;
</t>
    </r>
    <r>
      <rPr>
        <sz val="11"/>
        <color rgb="FF000000"/>
        <rFont val="Arial"/>
        <family val="2"/>
      </rPr>
      <t xml:space="preserve">
</t>
    </r>
    <r>
      <rPr>
        <i/>
        <sz val="11"/>
        <color theme="1" tint="0.34998626667073579"/>
        <rFont val="Arial"/>
        <family val="2"/>
      </rPr>
      <t>(Suite des corrections à apporter dans la colonne de droite)</t>
    </r>
  </si>
  <si>
    <r>
      <t xml:space="preserve">La prise de focus est visible sur la plupart des éléments interactifs (liens, boutons) mais très insuffisante.
Pour y remédier, il est préférable de ne pas surcharger le style :focus par défaut des navigateurs web.
En conséquence, modifier le code CSS suivant : 
</t>
    </r>
    <r>
      <rPr>
        <i/>
        <sz val="11"/>
        <rFont val="Arial"/>
        <family val="2"/>
      </rPr>
      <t xml:space="preserve">a:focus {
   </t>
    </r>
    <r>
      <rPr>
        <i/>
        <strike/>
        <sz val="11"/>
        <rFont val="Arial"/>
        <family val="2"/>
      </rPr>
      <t>outline : thin dotted;</t>
    </r>
    <r>
      <rPr>
        <i/>
        <sz val="11"/>
        <rFont val="Arial"/>
        <family val="2"/>
      </rPr>
      <t xml:space="preserve">
   outline : auto;
}</t>
    </r>
  </si>
  <si>
    <r>
      <t xml:space="preserve">Cf. critère 1.9 (modification de l'attribut alt de l'image </t>
    </r>
    <r>
      <rPr>
        <i/>
        <sz val="11"/>
        <color rgb="FF000000"/>
        <rFont val="Arial"/>
        <family val="2"/>
      </rPr>
      <t>cd3117_012_o_mullie-clair_dimage.jpg</t>
    </r>
    <r>
      <rPr>
        <sz val="11"/>
        <color rgb="FF000000"/>
        <rFont val="Arial"/>
        <family val="2"/>
      </rPr>
      <t>)</t>
    </r>
  </si>
  <si>
    <r>
      <t xml:space="preserve">Retirer la balise </t>
    </r>
    <r>
      <rPr>
        <i/>
        <sz val="11"/>
        <color rgb="FF000000"/>
        <rFont val="Arial"/>
        <family val="2"/>
      </rPr>
      <t>&lt;h6&gt;</t>
    </r>
    <r>
      <rPr>
        <sz val="11"/>
        <color rgb="FF000000"/>
        <rFont val="Arial"/>
        <family val="2"/>
      </rPr>
      <t xml:space="preserve"> qui encadre l'image "Les 6 agence de l'eau en France".
-------
Retirer la balise </t>
    </r>
    <r>
      <rPr>
        <i/>
        <sz val="11"/>
        <color rgb="FF000000"/>
        <rFont val="Arial"/>
        <family val="2"/>
      </rPr>
      <t>&lt;h6&gt;</t>
    </r>
    <r>
      <rPr>
        <sz val="11"/>
        <color rgb="FF000000"/>
        <rFont val="Arial"/>
        <family val="2"/>
      </rPr>
      <t xml:space="preserve"> vide, présente dans le code source de la page avant le titre "Pour exercer ses missions, l'agence de l'eau dispose d'instruments économiques…".
-------
Remplacer les balises </t>
    </r>
    <r>
      <rPr>
        <i/>
        <sz val="11"/>
        <color rgb="FF000000"/>
        <rFont val="Arial"/>
        <family val="2"/>
      </rPr>
      <t>&lt;h6&gt;</t>
    </r>
    <r>
      <rPr>
        <sz val="11"/>
        <color rgb="FF000000"/>
        <rFont val="Arial"/>
        <family val="2"/>
      </rPr>
      <t xml:space="preserve"> présentes dans la page par des balises </t>
    </r>
    <r>
      <rPr>
        <b/>
        <i/>
        <sz val="11"/>
        <color rgb="FF000000"/>
        <rFont val="Arial"/>
        <family val="2"/>
      </rPr>
      <t>&lt;h2&gt;</t>
    </r>
    <r>
      <rPr>
        <sz val="11"/>
        <color rgb="FF000000"/>
        <rFont val="Arial"/>
        <family val="2"/>
      </rPr>
      <t>. Cela concerne les titres suivants :
- "L’Agence de l’eau Artois-Picardie assure une mission d’intérêt général."
- "Pour exercer ses missions, l’agence de l’eau dispose d’instruments économiques : les redevances et les aides financières :"
- "Une direction des systèmes d'information commune aux 6 agences de l'eau expérimentée depuis le 1er septembre 2020"</t>
    </r>
  </si>
  <si>
    <t>Ce critère sera conforme quand le correctif du critère 11.1 sera pris en compte</t>
  </si>
  <si>
    <r>
      <t xml:space="preserve">Les différents </t>
    </r>
    <r>
      <rPr>
        <i/>
        <sz val="11"/>
        <color rgb="FF000000"/>
        <rFont val="Arial"/>
        <family val="2"/>
      </rPr>
      <t>&lt;label&gt;</t>
    </r>
    <r>
      <rPr>
        <sz val="11"/>
        <color rgb="FF000000"/>
        <rFont val="Arial"/>
        <family val="2"/>
      </rPr>
      <t xml:space="preserve"> des champs du formulaire sont présents dans le code source, mais la propriété CSS</t>
    </r>
    <r>
      <rPr>
        <i/>
        <sz val="11"/>
        <color rgb="FF000000"/>
        <rFont val="Arial"/>
        <family val="2"/>
      </rPr>
      <t xml:space="preserve"> display: none !important;</t>
    </r>
    <r>
      <rPr>
        <sz val="11"/>
        <color rgb="FF000000"/>
        <rFont val="Arial"/>
        <family val="2"/>
      </rPr>
      <t xml:space="preserve"> leur est appliquée, ce qui invalide ce critère.
Pour y remédier, ajouter la classe "ui-helper-hidden-accessible" sur chacune des balises</t>
    </r>
    <r>
      <rPr>
        <i/>
        <sz val="11"/>
        <color rgb="FF000000"/>
        <rFont val="Arial"/>
        <family val="2"/>
      </rPr>
      <t xml:space="preserve"> &lt;label&gt;</t>
    </r>
    <r>
      <rPr>
        <sz val="11"/>
        <color rgb="FF000000"/>
        <rFont val="Arial"/>
        <family val="2"/>
      </rPr>
      <t xml:space="preserve"> ;
À titre d'exemple, pour le champ "Nom", cela donne :
</t>
    </r>
    <r>
      <rPr>
        <i/>
        <sz val="11"/>
        <color rgb="FF000000"/>
        <rFont val="Arial"/>
        <family val="2"/>
      </rPr>
      <t xml:space="preserve">&lt;label </t>
    </r>
    <r>
      <rPr>
        <b/>
        <i/>
        <sz val="11"/>
        <color rgb="FF000000"/>
        <rFont val="Arial"/>
        <family val="2"/>
      </rPr>
      <t xml:space="preserve">class="ui-helper-hidden-accessible" </t>
    </r>
    <r>
      <rPr>
        <i/>
        <sz val="11"/>
        <color rgb="FF000000"/>
        <rFont val="Arial"/>
        <family val="2"/>
      </rPr>
      <t>for="edit-submitted-nom"&gt;
   Nom
   &lt;span class="form-required" title="Ce champ est obligatoire"&gt;*&lt;/span&gt;
&lt;/label&gt;
&lt;input id="edit-submitted-nom" placeholder="Nom *" /&gt;</t>
    </r>
  </si>
  <si>
    <t>À titre d'exemple, le document PDF "organigramme_aeap_2021_12072021.pdf" disponible depuis cette page (depuis le lien "Télécharger l'organigramme") ne respecte pas les critères suivants : 
- Certains contrastes de couleurs sont insuffisants (inférieurs à 3:1) ;
- Le document n'est pas structuré à l'aide de niveaux de titres ;
- Les images porteuses d'information n'ont pas d'alternatives textuelles.
Deux solutions sont possibles pour être en conformité avec ce critère : 
- Rendre accessibles les documents PDF (en retravaillant notamment les points mentionnés ci-dessus) ;
- Proposer une version alternatives accessibles de ces documents PDF (au format page web, par exemple) qui devront proposer le même niveau d'information que les PDF considérés.</t>
  </si>
  <si>
    <r>
      <t xml:space="preserve">Afin d'être en conformité avec ce critère, procéder aux modifications suivantes : 
- Ajouter l'attribut </t>
    </r>
    <r>
      <rPr>
        <b/>
        <i/>
        <sz val="11"/>
        <rFont val="Arial"/>
        <family val="2"/>
      </rPr>
      <t>autocomplete="family-name"</t>
    </r>
    <r>
      <rPr>
        <sz val="11"/>
        <rFont val="Arial"/>
        <family val="2"/>
      </rPr>
      <t xml:space="preserve"> à la balise </t>
    </r>
    <r>
      <rPr>
        <i/>
        <sz val="11"/>
        <rFont val="Arial"/>
        <family val="2"/>
      </rPr>
      <t>&lt;input id="edit-submitted-nom" /&gt;</t>
    </r>
    <r>
      <rPr>
        <sz val="11"/>
        <rFont val="Arial"/>
        <family val="2"/>
      </rPr>
      <t xml:space="preserve"> du champ "Nom" ;
- Ajouter l'attribut </t>
    </r>
    <r>
      <rPr>
        <b/>
        <i/>
        <sz val="11"/>
        <rFont val="Arial"/>
        <family val="2"/>
      </rPr>
      <t>autocomplete="given-name"</t>
    </r>
    <r>
      <rPr>
        <sz val="11"/>
        <rFont val="Arial"/>
        <family val="2"/>
      </rPr>
      <t xml:space="preserve"> à la balise</t>
    </r>
    <r>
      <rPr>
        <i/>
        <sz val="11"/>
        <rFont val="Arial"/>
        <family val="2"/>
      </rPr>
      <t xml:space="preserve"> &lt;input id="edit-submitted-prenom" /&gt;</t>
    </r>
    <r>
      <rPr>
        <sz val="11"/>
        <rFont val="Arial"/>
        <family val="2"/>
      </rPr>
      <t xml:space="preserve"> du champ "Prénom" ;
- Ajouter l'attribut </t>
    </r>
    <r>
      <rPr>
        <b/>
        <i/>
        <sz val="11"/>
        <rFont val="Arial"/>
        <family val="2"/>
      </rPr>
      <t>autocomplete="email"</t>
    </r>
    <r>
      <rPr>
        <sz val="11"/>
        <rFont val="Arial"/>
        <family val="2"/>
      </rPr>
      <t xml:space="preserve"> à la balise </t>
    </r>
    <r>
      <rPr>
        <i/>
        <sz val="11"/>
        <rFont val="Arial"/>
        <family val="2"/>
      </rPr>
      <t>&lt;input id="edit-submitted-courriel" /&gt;</t>
    </r>
    <r>
      <rPr>
        <sz val="11"/>
        <rFont val="Arial"/>
        <family val="2"/>
      </rPr>
      <t xml:space="preserve"> du champ "Adresse email" ;
- Ajouter l'attribut </t>
    </r>
    <r>
      <rPr>
        <b/>
        <i/>
        <sz val="11"/>
        <rFont val="Arial"/>
        <family val="2"/>
      </rPr>
      <t>autocomplete="tel-national"</t>
    </r>
    <r>
      <rPr>
        <sz val="11"/>
        <rFont val="Arial"/>
        <family val="2"/>
      </rPr>
      <t xml:space="preserve"> à la balise </t>
    </r>
    <r>
      <rPr>
        <i/>
        <sz val="11"/>
        <rFont val="Arial"/>
        <family val="2"/>
      </rPr>
      <t>&lt;input id="edit-submitted-telephone" /&gt;</t>
    </r>
    <r>
      <rPr>
        <sz val="11"/>
        <rFont val="Arial"/>
        <family val="2"/>
      </rPr>
      <t xml:space="preserve"> du champ "Téléphone".</t>
    </r>
  </si>
  <si>
    <t>Certains éléments ne respectent pas les règles de contraste minimum (4.5:1), à savoir :
- Dans la section "Mission littoral", le lien "Y aller" n'est pas suffisamment contrasté par rapport à la couleur de l'arrière-plan (contraste égal à 3.48). Lui affecter la même couleur que les autres liens de la page (code couleur #176fa5) puisque cette couleur remplit les exigences du RGAA (contraste égal à 5.45).</t>
  </si>
  <si>
    <r>
      <t xml:space="preserve">Les champs suivants n'ont pas d'étiquette : 
- Le champ "Recherche" ;
- Toutes les cases à cocher "Type de ressource" ;
- Les cases à cocher "Téléchargeable", "Pédagogique", "Commandable" ;
Pour chacun de ces champs, vérifier que :
- Le champ a un identifiant (attribut </t>
    </r>
    <r>
      <rPr>
        <i/>
        <sz val="11"/>
        <color rgb="FF000000"/>
        <rFont val="Arial"/>
        <family val="2"/>
      </rPr>
      <t>id</t>
    </r>
    <r>
      <rPr>
        <sz val="11"/>
        <color rgb="FF000000"/>
        <rFont val="Arial"/>
        <family val="2"/>
      </rPr>
      <t xml:space="preserve">) unique dans la page : </t>
    </r>
    <r>
      <rPr>
        <i/>
        <sz val="11"/>
        <color rgb="FF000000"/>
        <rFont val="Arial"/>
        <family val="2"/>
      </rPr>
      <t>&lt;input</t>
    </r>
    <r>
      <rPr>
        <b/>
        <i/>
        <sz val="11"/>
        <color rgb="FF000000"/>
        <rFont val="Arial"/>
        <family val="2"/>
      </rPr>
      <t xml:space="preserve"> id="[id_champ"]</t>
    </r>
    <r>
      <rPr>
        <i/>
        <sz val="11"/>
        <color rgb="FF000000"/>
        <rFont val="Arial"/>
        <family val="2"/>
      </rPr>
      <t>&gt;</t>
    </r>
    <r>
      <rPr>
        <sz val="11"/>
        <color rgb="FF000000"/>
        <rFont val="Arial"/>
        <family val="2"/>
      </rPr>
      <t xml:space="preserve">
- Le champ possède une et une seule étiquette associée non vide : </t>
    </r>
    <r>
      <rPr>
        <i/>
        <sz val="11"/>
        <color rgb="FF000000"/>
        <rFont val="Arial"/>
        <family val="2"/>
      </rPr>
      <t xml:space="preserve">&lt;label </t>
    </r>
    <r>
      <rPr>
        <b/>
        <i/>
        <sz val="11"/>
        <color rgb="FF000000"/>
        <rFont val="Arial"/>
        <family val="2"/>
      </rPr>
      <t>for="[id_champ]"</t>
    </r>
    <r>
      <rPr>
        <i/>
        <sz val="11"/>
        <color rgb="FF000000"/>
        <rFont val="Arial"/>
        <family val="2"/>
      </rPr>
      <t>&gt;Intitulé du champ&lt;/label&gt;</t>
    </r>
    <r>
      <rPr>
        <sz val="11"/>
        <color rgb="FF000000"/>
        <rFont val="Arial"/>
        <family val="2"/>
      </rPr>
      <t xml:space="preserve">
-----
Ajouter un attribut </t>
    </r>
    <r>
      <rPr>
        <b/>
        <i/>
        <sz val="11"/>
        <color rgb="FF000000"/>
        <rFont val="Arial"/>
        <family val="2"/>
      </rPr>
      <t xml:space="preserve">title="Recherche" </t>
    </r>
    <r>
      <rPr>
        <sz val="11"/>
        <color rgb="FF000000"/>
        <rFont val="Arial"/>
        <family val="2"/>
      </rPr>
      <t xml:space="preserve">au champ "Recherche" (balise </t>
    </r>
    <r>
      <rPr>
        <i/>
        <sz val="11"/>
        <color rgb="FF000000"/>
        <rFont val="Arial"/>
        <family val="2"/>
      </rPr>
      <t>&lt;input id="edit-combine"&gt;)</t>
    </r>
    <r>
      <rPr>
        <sz val="11"/>
        <color rgb="FF000000"/>
        <rFont val="Arial"/>
        <family val="2"/>
      </rPr>
      <t xml:space="preserve">.
-----
Supprimer du code source, les balises </t>
    </r>
    <r>
      <rPr>
        <i/>
        <sz val="11"/>
        <color rgb="FF000000"/>
        <rFont val="Arial"/>
        <family val="2"/>
      </rPr>
      <t>&lt;label&gt;</t>
    </r>
    <r>
      <rPr>
        <sz val="11"/>
        <color rgb="FF000000"/>
        <rFont val="Arial"/>
        <family val="2"/>
      </rPr>
      <t xml:space="preserve"> vides suivantes :
- </t>
    </r>
    <r>
      <rPr>
        <i/>
        <sz val="11"/>
        <color rgb="FF000000"/>
        <rFont val="Arial"/>
        <family val="2"/>
      </rPr>
      <t>&lt;label class="option" for="field_telechargeable_value[]"&gt;</t>
    </r>
    <r>
      <rPr>
        <sz val="11"/>
        <color rgb="FF000000"/>
        <rFont val="Arial"/>
        <family val="2"/>
      </rPr>
      <t xml:space="preserve">
- </t>
    </r>
    <r>
      <rPr>
        <i/>
        <sz val="11"/>
        <color rgb="FF000000"/>
        <rFont val="Arial"/>
        <family val="2"/>
      </rPr>
      <t>&lt;label class="option" for="field_pedagogique_value[]"&gt;</t>
    </r>
    <r>
      <rPr>
        <sz val="11"/>
        <color rgb="FF000000"/>
        <rFont val="Arial"/>
        <family val="2"/>
      </rPr>
      <t xml:space="preserve">
- </t>
    </r>
    <r>
      <rPr>
        <i/>
        <sz val="11"/>
        <color rgb="FF000000"/>
        <rFont val="Arial"/>
        <family val="2"/>
      </rPr>
      <t>&lt;label class="option" for="field_commandable_value[]"&gt;</t>
    </r>
  </si>
  <si>
    <r>
      <t xml:space="preserve">Pour chaque liste de liens présente dans le corps de la page :
- Remplacer la balise </t>
    </r>
    <r>
      <rPr>
        <i/>
        <sz val="11"/>
        <color rgb="FF000000"/>
        <rFont val="Arial"/>
        <family val="2"/>
      </rPr>
      <t>&lt;div class="field__items"&gt;</t>
    </r>
    <r>
      <rPr>
        <sz val="11"/>
        <color rgb="FF000000"/>
        <rFont val="Arial"/>
        <family val="2"/>
      </rPr>
      <t xml:space="preserve"> par une balise </t>
    </r>
    <r>
      <rPr>
        <i/>
        <sz val="11"/>
        <color rgb="FF000000"/>
        <rFont val="Arial"/>
        <family val="2"/>
      </rPr>
      <t>&lt;ul&gt;</t>
    </r>
    <r>
      <rPr>
        <sz val="11"/>
        <color rgb="FF000000"/>
        <rFont val="Arial"/>
        <family val="2"/>
      </rPr>
      <t>,
- Remplacer les balises</t>
    </r>
    <r>
      <rPr>
        <i/>
        <sz val="11"/>
        <color rgb="FF000000"/>
        <rFont val="Arial"/>
        <family val="2"/>
      </rPr>
      <t xml:space="preserve"> &lt;div class="field__item […]"&gt;</t>
    </r>
    <r>
      <rPr>
        <sz val="11"/>
        <color rgb="FF000000"/>
        <rFont val="Arial"/>
        <family val="2"/>
      </rPr>
      <t xml:space="preserve"> par des balises </t>
    </r>
    <r>
      <rPr>
        <i/>
        <sz val="11"/>
        <color rgb="FF000000"/>
        <rFont val="Arial"/>
        <family val="2"/>
      </rPr>
      <t>&lt;li&gt;</t>
    </r>
    <r>
      <rPr>
        <sz val="11"/>
        <color rgb="FF000000"/>
        <rFont val="Arial"/>
        <family val="2"/>
      </rPr>
      <t xml:space="preserve">.
De manière à obtenir :
</t>
    </r>
    <r>
      <rPr>
        <i/>
        <sz val="11"/>
        <color rgb="FF000000"/>
        <rFont val="Arial"/>
        <family val="2"/>
      </rPr>
      <t>&lt;</t>
    </r>
    <r>
      <rPr>
        <b/>
        <i/>
        <sz val="11"/>
        <color rgb="FF000000"/>
        <rFont val="Arial"/>
        <family val="2"/>
      </rPr>
      <t>ul</t>
    </r>
    <r>
      <rPr>
        <i/>
        <sz val="11"/>
        <color rgb="FF000000"/>
        <rFont val="Arial"/>
        <family val="2"/>
      </rPr>
      <t xml:space="preserve"> class="field__items"&gt;
   &lt;</t>
    </r>
    <r>
      <rPr>
        <b/>
        <i/>
        <sz val="11"/>
        <color rgb="FF000000"/>
        <rFont val="Arial"/>
        <family val="2"/>
      </rPr>
      <t>li</t>
    </r>
    <r>
      <rPr>
        <i/>
        <sz val="11"/>
        <color rgb="FF000000"/>
        <rFont val="Arial"/>
        <family val="2"/>
      </rPr>
      <t xml:space="preserve"> class="field__item"&gt;
      &lt;a href="[...]"&gt;Lien&lt;/a&gt;
   &lt;/</t>
    </r>
    <r>
      <rPr>
        <b/>
        <i/>
        <sz val="11"/>
        <color rgb="FF000000"/>
        <rFont val="Arial"/>
        <family val="2"/>
      </rPr>
      <t>li</t>
    </r>
    <r>
      <rPr>
        <i/>
        <sz val="11"/>
        <color rgb="FF000000"/>
        <rFont val="Arial"/>
        <family val="2"/>
      </rPr>
      <t>&gt;
   &lt;li class="field__item"&gt;[...]&lt;/li&gt;
   &lt;li class="field__item"&gt;[...]&lt;/li&gt;
&lt;/</t>
    </r>
    <r>
      <rPr>
        <b/>
        <i/>
        <sz val="11"/>
        <color rgb="FF000000"/>
        <rFont val="Arial"/>
        <family val="2"/>
      </rPr>
      <t>ul</t>
    </r>
    <r>
      <rPr>
        <i/>
        <sz val="11"/>
        <color rgb="FF000000"/>
        <rFont val="Arial"/>
        <family val="2"/>
      </rPr>
      <t>&gt;</t>
    </r>
  </si>
  <si>
    <t>À titre d'exemple, le document PDF "contre_courant_74_vf_ecran.pdf" disponible depuis cette page (depuis le lien "Télécharger" Contre-courant 74) ne respecte pas les critères suivants : 
- Certains contrastes de couleurs sont insuffisants (inférieurs à 3:1) ;
- Le document n'est pas structuré à l'aide de niveaux de titres ;
- Les images porteuses d'information n'ont pas d'alternatives textuelles.
Deux solutions sont possibles pour être en conformité avec ce critère : 
- Rendre accessibles les documents PDF (en retravaillant notamment les points mentionnés ci-dessus) ;
- Proposer une version alternatives accessibles de ces documents PDF (au format page web, par exemple) qui devront proposer le même niveau d'information que les PDF considérés.</t>
  </si>
  <si>
    <r>
      <t xml:space="preserve">Renseigner l'attribut title de la balise </t>
    </r>
    <r>
      <rPr>
        <i/>
        <sz val="11"/>
        <rFont val="Arial"/>
        <family val="2"/>
      </rPr>
      <t>&lt;iframe&gt;</t>
    </r>
    <r>
      <rPr>
        <sz val="11"/>
        <rFont val="Arial"/>
        <family val="2"/>
      </rPr>
      <t xml:space="preserve"> de recherche du prix de l'eau par commune, comme suit :
</t>
    </r>
    <r>
      <rPr>
        <i/>
        <sz val="11"/>
        <rFont val="Arial"/>
        <family val="2"/>
      </rPr>
      <t>&lt;iframe src="https://consultation.eau-artois-picardie.fr/prixeau/" title="</t>
    </r>
    <r>
      <rPr>
        <b/>
        <i/>
        <sz val="11"/>
        <rFont val="Arial"/>
        <family val="2"/>
      </rPr>
      <t>Rechercher le prix de l'eau par commune</t>
    </r>
    <r>
      <rPr>
        <i/>
        <sz val="11"/>
        <rFont val="Arial"/>
        <family val="2"/>
      </rPr>
      <t>"&gt;</t>
    </r>
  </si>
  <si>
    <r>
      <t xml:space="preserve">Dans la section "Le bassin Artois-Picardie", l'alternative textuelle de la carte a été renseignée avec le nom du fichier de l'image (balise </t>
    </r>
    <r>
      <rPr>
        <i/>
        <sz val="11"/>
        <rFont val="Arial"/>
        <family val="2"/>
      </rPr>
      <t>&lt;img class="media-element"&gt;</t>
    </r>
    <r>
      <rPr>
        <sz val="11"/>
        <rFont val="Arial"/>
        <family val="2"/>
      </rPr>
      <t>), soit "</t>
    </r>
    <r>
      <rPr>
        <i/>
        <sz val="11"/>
        <rFont val="Arial"/>
        <family val="2"/>
      </rPr>
      <t>bassin_pour_le_site_sans_nb_communes.jpg</t>
    </r>
    <r>
      <rPr>
        <sz val="11"/>
        <rFont val="Arial"/>
        <family val="2"/>
      </rPr>
      <t>". Cette information n'est pas pertinente pour les personnes naviguant à l'aide d'un lecteur d'écran.
Remplacer par</t>
    </r>
    <r>
      <rPr>
        <b/>
        <i/>
        <sz val="11"/>
        <rFont val="Arial"/>
        <family val="2"/>
      </rPr>
      <t xml:space="preserve"> alt="Carte du bassin Artois-Picardie (description détaillée ci-après)"</t>
    </r>
    <r>
      <rPr>
        <sz val="11"/>
        <rFont val="Arial"/>
        <family val="2"/>
      </rPr>
      <t>.</t>
    </r>
  </si>
  <si>
    <r>
      <t xml:space="preserve">Déplacer la légende "* Champs obligatoires" (visuellement et dans le code source) juste avant le champ "Nom".
-----
Dans le cas où le formulaire est envoyé avec des erreurs de saisie (champs obligatoires non renseignés ou valeurs saisies non valides), ajouter dynamiquement l'attribut </t>
    </r>
    <r>
      <rPr>
        <b/>
        <i/>
        <sz val="11"/>
        <color rgb="FF000000"/>
        <rFont val="Arial"/>
        <family val="2"/>
      </rPr>
      <t>aria-invalid="true"</t>
    </r>
    <r>
      <rPr>
        <sz val="11"/>
        <color rgb="FF000000"/>
        <rFont val="Arial"/>
        <family val="2"/>
      </rPr>
      <t xml:space="preserve"> aux balises de type </t>
    </r>
    <r>
      <rPr>
        <i/>
        <sz val="11"/>
        <color rgb="FF000000"/>
        <rFont val="Arial"/>
        <family val="2"/>
      </rPr>
      <t>&lt;input&gt;</t>
    </r>
    <r>
      <rPr>
        <sz val="11"/>
        <color rgb="FF000000"/>
        <rFont val="Arial"/>
        <family val="2"/>
      </rPr>
      <t xml:space="preserve">, </t>
    </r>
    <r>
      <rPr>
        <i/>
        <sz val="11"/>
        <color rgb="FF000000"/>
        <rFont val="Arial"/>
        <family val="2"/>
      </rPr>
      <t>&lt;select&gt;</t>
    </r>
    <r>
      <rPr>
        <sz val="11"/>
        <color rgb="FF000000"/>
        <rFont val="Arial"/>
        <family val="2"/>
      </rPr>
      <t xml:space="preserve"> et </t>
    </r>
    <r>
      <rPr>
        <i/>
        <sz val="11"/>
        <color rgb="FF000000"/>
        <rFont val="Arial"/>
        <family val="2"/>
      </rPr>
      <t>&lt;textarea&gt;</t>
    </r>
    <r>
      <rPr>
        <sz val="11"/>
        <color rgb="FF000000"/>
        <rFont val="Arial"/>
        <family val="2"/>
      </rPr>
      <t xml:space="preserve"> des champs erronés.
À titre d'exemple, si le champ "Nom" n'est pas renseigné à la soumission du formulaire, on obtiendra : 
</t>
    </r>
    <r>
      <rPr>
        <i/>
        <sz val="11"/>
        <color rgb="FF000000"/>
        <rFont val="Arial"/>
        <family val="2"/>
      </rPr>
      <t xml:space="preserve">&lt;input id="edit-submitted-nom" required="required" </t>
    </r>
    <r>
      <rPr>
        <b/>
        <i/>
        <sz val="11"/>
        <color rgb="FF000000"/>
        <rFont val="Arial"/>
        <family val="2"/>
      </rPr>
      <t>aria-invalid="true"</t>
    </r>
    <r>
      <rPr>
        <i/>
        <sz val="11"/>
        <color rgb="FF000000"/>
        <rFont val="Arial"/>
        <family val="2"/>
      </rPr>
      <t>&gt;</t>
    </r>
  </si>
  <si>
    <r>
      <t xml:space="preserve">Cf. P01
-----
</t>
    </r>
    <r>
      <rPr>
        <u/>
        <sz val="11"/>
        <color rgb="FF000000"/>
        <rFont val="Arial"/>
        <family val="2"/>
      </rPr>
      <t>Recommandation :</t>
    </r>
    <r>
      <rPr>
        <sz val="11"/>
        <color rgb="FF000000"/>
        <rFont val="Arial"/>
        <family val="2"/>
      </rPr>
      <t xml:space="preserve">
Nous vous conseillons de remplacer (ou d'entourer) la balise </t>
    </r>
    <r>
      <rPr>
        <i/>
        <sz val="11"/>
        <color rgb="FF000000"/>
        <rFont val="Arial"/>
        <family val="2"/>
      </rPr>
      <t>&lt;div class="breadcrumb"&gt;</t>
    </r>
    <r>
      <rPr>
        <sz val="11"/>
        <color rgb="FF000000"/>
        <rFont val="Arial"/>
        <family val="2"/>
      </rPr>
      <t xml:space="preserve"> qui englobe le fil d’Ariane par une balise</t>
    </r>
    <r>
      <rPr>
        <i/>
        <sz val="11"/>
        <color rgb="FF000000"/>
        <rFont val="Arial"/>
        <family val="2"/>
      </rPr>
      <t xml:space="preserve"> &lt;nav role="navigation" class="breadcrumb" aria-label="Vous êtes ici"&gt;</t>
    </r>
    <r>
      <rPr>
        <sz val="12"/>
        <color rgb="FF000000"/>
        <rFont val="Arial"/>
        <family val="2"/>
      </rPr>
      <t>.</t>
    </r>
  </si>
  <si>
    <r>
      <rPr>
        <u/>
        <sz val="11"/>
        <color rgb="FF000000"/>
        <rFont val="Arial"/>
        <family val="2"/>
      </rPr>
      <t>Remarque :</t>
    </r>
    <r>
      <rPr>
        <sz val="11"/>
        <color rgb="FF000000"/>
        <rFont val="Arial"/>
        <family val="2"/>
      </rPr>
      <t xml:space="preserve">
Le bouton "Partager" (balise </t>
    </r>
    <r>
      <rPr>
        <i/>
        <sz val="11"/>
        <color rgb="FF000000"/>
        <rFont val="Arial"/>
        <family val="2"/>
      </rPr>
      <t>&lt;a class="addthis_button btn"&gt;</t>
    </r>
    <r>
      <rPr>
        <sz val="11"/>
        <color rgb="FF000000"/>
        <rFont val="Arial"/>
        <family val="2"/>
      </rPr>
      <t xml:space="preserve">) n'est pas fonctionnel : il ne réagit pas au clic et ne reçoit pas le focus lors du parcours clavier. Il n'est pas non plus accessible aux lecteurs d'écran car il ne possède pas d'intitulé.
Dans le cas où ce bouton deviendrait fonctionnel, lui ajouter un intitulé de cette manière : 
</t>
    </r>
    <r>
      <rPr>
        <i/>
        <sz val="11"/>
        <color rgb="FF000000"/>
        <rFont val="Arial"/>
        <family val="2"/>
      </rPr>
      <t xml:space="preserve">&lt;a class="addthis_button btn"&gt;
   &lt;span class="fa fa-share" </t>
    </r>
    <r>
      <rPr>
        <b/>
        <i/>
        <sz val="11"/>
        <color rgb="FF000000"/>
        <rFont val="Arial"/>
        <family val="2"/>
      </rPr>
      <t>aria-hidden="true"</t>
    </r>
    <r>
      <rPr>
        <i/>
        <sz val="11"/>
        <color rgb="FF000000"/>
        <rFont val="Arial"/>
        <family val="2"/>
      </rPr>
      <t xml:space="preserve">&gt;&lt;/span&gt;
   </t>
    </r>
    <r>
      <rPr>
        <b/>
        <i/>
        <sz val="11"/>
        <color rgb="FF000000"/>
        <rFont val="Arial"/>
        <family val="2"/>
      </rPr>
      <t>&lt;span class="ui-helper-hidden-accessible"&gt;Partager&lt;/span&gt;</t>
    </r>
    <r>
      <rPr>
        <i/>
        <sz val="11"/>
        <color rgb="FF000000"/>
        <rFont val="Arial"/>
        <family val="2"/>
      </rPr>
      <t xml:space="preserve">
&lt;/a&gt;</t>
    </r>
  </si>
  <si>
    <r>
      <t xml:space="preserve">Les boutons "A+" et "A-" (balise </t>
    </r>
    <r>
      <rPr>
        <i/>
        <sz val="11"/>
        <color rgb="FF000000"/>
        <rFont val="Arial"/>
        <family val="2"/>
      </rPr>
      <t>&lt;a id="text_resize_decrease"&gt;</t>
    </r>
    <r>
      <rPr>
        <sz val="11"/>
        <color rgb="FF000000"/>
        <rFont val="Arial"/>
        <family val="2"/>
      </rPr>
      <t xml:space="preserve"> et </t>
    </r>
    <r>
      <rPr>
        <i/>
        <sz val="11"/>
        <color rgb="FF000000"/>
        <rFont val="Arial"/>
        <family val="2"/>
      </rPr>
      <t>&lt;a id="text_resize_increase"&gt;</t>
    </r>
    <r>
      <rPr>
        <sz val="11"/>
        <color rgb="FF000000"/>
        <rFont val="Arial"/>
        <family val="2"/>
      </rPr>
      <t xml:space="preserve">) ne possèdent pas d'intitulé pertinent pour une personne consultant le site avec un lecteur d'écran, et ne sont pas pleinement fonctionnels au clavier.
Pour y remédier :
- Structurer ces boutons avec des balises </t>
    </r>
    <r>
      <rPr>
        <i/>
        <sz val="11"/>
        <color rgb="FF000000"/>
        <rFont val="Arial"/>
        <family val="2"/>
      </rPr>
      <t>&lt;button type="button"&gt;</t>
    </r>
    <r>
      <rPr>
        <sz val="11"/>
        <color rgb="FF000000"/>
        <rFont val="Arial"/>
        <family val="2"/>
      </rPr>
      <t xml:space="preserve"> ;
- Ajouter un intitulé pertinent à destination des lecteurs d'écran.
À titre d'exemple, pour le bouton "A-", cela donne :
</t>
    </r>
    <r>
      <rPr>
        <i/>
        <sz val="11"/>
        <color rgb="FF000000"/>
        <rFont val="Arial"/>
        <family val="2"/>
      </rPr>
      <t>&lt;</t>
    </r>
    <r>
      <rPr>
        <b/>
        <i/>
        <sz val="11"/>
        <color rgb="FF000000"/>
        <rFont val="Arial"/>
        <family val="2"/>
      </rPr>
      <t>button type="button"</t>
    </r>
    <r>
      <rPr>
        <i/>
        <sz val="11"/>
        <color rgb="FF000000"/>
        <rFont val="Arial"/>
        <family val="2"/>
      </rPr>
      <t xml:space="preserve"> id="text_resize_decrease"&gt;
   A &lt;sup&gt;-&lt;/sup&gt;
  </t>
    </r>
    <r>
      <rPr>
        <b/>
        <i/>
        <sz val="11"/>
        <color rgb="FF000000"/>
        <rFont val="Arial"/>
        <family val="2"/>
      </rPr>
      <t xml:space="preserve"> &lt;span class="ui-helper-hidden-accessible"&gt;Agrandir la taille de la police&lt;/span&gt;</t>
    </r>
    <r>
      <rPr>
        <i/>
        <sz val="11"/>
        <color rgb="FF000000"/>
        <rFont val="Arial"/>
        <family val="2"/>
      </rPr>
      <t xml:space="preserve">
&lt;/</t>
    </r>
    <r>
      <rPr>
        <b/>
        <i/>
        <sz val="11"/>
        <color rgb="FF000000"/>
        <rFont val="Arial"/>
        <family val="2"/>
      </rPr>
      <t>button</t>
    </r>
    <r>
      <rPr>
        <i/>
        <sz val="11"/>
        <color rgb="FF000000"/>
        <rFont val="Arial"/>
        <family val="2"/>
      </rPr>
      <t xml:space="preserve">&gt;
</t>
    </r>
    <r>
      <rPr>
        <sz val="11"/>
        <color rgb="FF000000"/>
        <rFont val="Arial"/>
        <family val="2"/>
      </rPr>
      <t xml:space="preserve">
Procéder de la même manière pour le bouton "A+".</t>
    </r>
  </si>
  <si>
    <r>
      <t xml:space="preserve">Le bouton d'impression (balise </t>
    </r>
    <r>
      <rPr>
        <i/>
        <sz val="11"/>
        <color rgb="FF000000"/>
        <rFont val="Arial"/>
        <family val="2"/>
      </rPr>
      <t>&lt;a class="fa fa-print"&gt;</t>
    </r>
    <r>
      <rPr>
        <sz val="11"/>
        <color rgb="FF000000"/>
        <rFont val="Arial"/>
        <family val="2"/>
      </rPr>
      <t xml:space="preserve">) ne possède pas d'intitulé ce qui invalide ce critère.
Modifier le code source comme suit : 
</t>
    </r>
    <r>
      <rPr>
        <i/>
        <sz val="11"/>
        <color rgb="FF000000"/>
        <rFont val="Arial"/>
        <family val="2"/>
      </rPr>
      <t xml:space="preserve">&lt;a href="[…]"&gt;
   &lt;span class="fa fa-print" aria-hidden="true"&gt;&lt;/span&gt;
   </t>
    </r>
    <r>
      <rPr>
        <b/>
        <i/>
        <sz val="11"/>
        <color rgb="FF000000"/>
        <rFont val="Arial"/>
        <family val="2"/>
      </rPr>
      <t xml:space="preserve">&lt;span class="ui-helper-hidden-accessible"&gt;Imprimer la page&lt;/span&gt;
</t>
    </r>
    <r>
      <rPr>
        <i/>
        <sz val="11"/>
        <color rgb="FF000000"/>
        <rFont val="Arial"/>
        <family val="2"/>
      </rPr>
      <t>&lt;/a&gt;</t>
    </r>
  </si>
  <si>
    <t>Cf. remarque P02</t>
  </si>
  <si>
    <t>Youtube - lecteur vidéo (P10)</t>
  </si>
  <si>
    <t>Firefox (91.0.2) / Windows</t>
  </si>
  <si>
    <t>NVDA (2021.1)</t>
  </si>
  <si>
    <r>
      <t xml:space="preserve">Pour ces pages internes (de la P02 à la P15), seule la zone de contenu principal (balise </t>
    </r>
    <r>
      <rPr>
        <i/>
        <sz val="11"/>
        <color rgb="FF000000"/>
        <rFont val="Arial"/>
        <family val="2"/>
      </rPr>
      <t>&lt;div class="main_wrapper"&gt;</t>
    </r>
    <r>
      <rPr>
        <sz val="11"/>
        <color rgb="FF000000"/>
        <rFont val="Arial"/>
        <family val="2"/>
      </rPr>
      <t>) a été auditée.
Les corrections à appliquer concernant le reste de l'interface (entête, menu de navigation principal et pied de page) sont détaillées dans l'onglet P01.</t>
    </r>
  </si>
  <si>
    <t>Safari / iOS (14.7.1)</t>
  </si>
  <si>
    <t>VoiceOver (14.7.1)</t>
  </si>
  <si>
    <t>Iframe "Rechercher des données sur la qualité de l'eau" (P12)</t>
  </si>
  <si>
    <t>Iframe "Recherche du prix de l'eau par commune" (P09)</t>
  </si>
  <si>
    <t>Iframe "Recherche d'informations sur les aides attribuées" (P07)</t>
  </si>
  <si>
    <t>Iframe "Résultats de la recherche" (P04)</t>
  </si>
  <si>
    <t>Les fonctionnalités de tri des tableaux ne sont pas pleinement accessibles et les personnes naviguant grâce à un lecteur d'écran n'ont pas d'information sur la nature du tri appliqué (ascendant ou descendant).
Avez-vous la main sur le script utilisé pour le modifier en profondeur ?
- Si oui, nous vous fournirons la liste exhaustive et détaillée des corrections à lui appliquer.
- Sinon, il faudra envisager de remplacer l'actuel script utilisé par un script accessible par défaut et répondant à vos besoins fonctionnels.
Nous nous tenons donc à votre écoute à ce sujet.
Ce point pourra être discuté plus en détail lors de la réunion de restitution de cet audit.</t>
  </si>
  <si>
    <t>Le système d'onglets pour parcourir les différents tableaux n'est pas pleinement fonctionnel au clavier (les onglets ne sont pas réactifs à la touche "Espace").
Avez-vous la main sur le script utilisé pour le modifier en profondeur ?
- Si oui, le corriger en suivant les règles détaillées dans cette ressource : Tabs (https://www.w3.org/TR/wai-aria-practices-1.1/#tabpanel).
- Si non, il faudra envisager de remplacer l'actuel script utilisé par un script accessible par défaut.
Nous nous tenons donc à votre écoute à ce sujet. Ce point pourra être discuté plus en détail lors de la réunion de restitution de cet audit.</t>
  </si>
  <si>
    <t>Certains éléments ne respectent pas les règles de contraste minimum (3:1), à savoir :
- Le champ de recherche ne se détache pas suffisamment du menu principal auquel il se superpose (contraste égal à 1.28) ;
- Les boutons de défilement du carrousel "Le saviez-vous ?" (contraste égal à 1.28) ;
Cf. rapport annexe qui reprend ces éléments plus en détail et présente des pistes de correction.</t>
  </si>
  <si>
    <t>Jaws (2020)</t>
  </si>
  <si>
    <r>
      <t xml:space="preserve">En mode mobile, le bouton déclenchant l'ouverture du menu principal (balise </t>
    </r>
    <r>
      <rPr>
        <i/>
        <sz val="11"/>
        <color rgb="FF000000"/>
        <rFont val="Arial"/>
        <family val="2"/>
      </rPr>
      <t>&lt;button class="btn-navbar"&gt;</t>
    </r>
    <r>
      <rPr>
        <sz val="11"/>
        <color rgb="FF000000"/>
        <rFont val="Arial"/>
        <family val="2"/>
      </rPr>
      <t xml:space="preserve">) ne possède pas d'intitulé, ce qui le rend inutilisable pour les personnes naviguant à l'aide d'un lecteur d'écran.
</t>
    </r>
    <r>
      <rPr>
        <sz val="11"/>
        <color theme="1"/>
        <rFont val="Arial"/>
        <family val="2"/>
      </rPr>
      <t xml:space="preserve">Ajouter un attribut </t>
    </r>
    <r>
      <rPr>
        <i/>
        <sz val="11"/>
        <color theme="1"/>
        <rFont val="Arial"/>
        <family val="2"/>
      </rPr>
      <t>aria-expanded</t>
    </r>
    <r>
      <rPr>
        <sz val="11"/>
        <color theme="1"/>
        <rFont val="Arial"/>
        <family val="2"/>
      </rPr>
      <t xml:space="preserve"> à la balise </t>
    </r>
    <r>
      <rPr>
        <i/>
        <sz val="11"/>
        <color theme="1"/>
        <rFont val="Arial"/>
        <family val="2"/>
      </rPr>
      <t>&lt;button class="btn-navbar"&gt;</t>
    </r>
    <r>
      <rPr>
        <sz val="11"/>
        <color theme="1"/>
        <rFont val="Arial"/>
        <family val="2"/>
      </rPr>
      <t xml:space="preserve"> qui, de manière dynamique, prend la valeur "true" lorsque le menu principal est déplié et prend la valeur "false" dans le cas contraire ;
On obtiendra donc (dans le cas où le menu principal est masqué) : 
</t>
    </r>
    <r>
      <rPr>
        <i/>
        <sz val="11"/>
        <color theme="1"/>
        <rFont val="Arial"/>
        <family val="2"/>
      </rPr>
      <t xml:space="preserve">&lt;button type="button" class="btn btn-navbar [...]" </t>
    </r>
    <r>
      <rPr>
        <b/>
        <i/>
        <sz val="11"/>
        <color theme="1"/>
        <rFont val="Arial"/>
        <family val="2"/>
      </rPr>
      <t>aria-expanded="false"</t>
    </r>
    <r>
      <rPr>
        <i/>
        <sz val="11"/>
        <color theme="1"/>
        <rFont val="Arial"/>
        <family val="2"/>
      </rPr>
      <t xml:space="preserve">&gt;
   </t>
    </r>
    <r>
      <rPr>
        <b/>
        <i/>
        <sz val="11"/>
        <color theme="1"/>
        <rFont val="Arial"/>
        <family val="2"/>
      </rPr>
      <t>&lt;span class="ui-helper-hidden-accessible"&gt;Menu principal&lt;/span&gt;</t>
    </r>
    <r>
      <rPr>
        <i/>
        <sz val="11"/>
        <color theme="1"/>
        <rFont val="Arial"/>
        <family val="2"/>
      </rPr>
      <t xml:space="preserve">
&lt;/button&gt;
</t>
    </r>
    <r>
      <rPr>
        <sz val="11"/>
        <color rgb="FF000000"/>
        <rFont val="Arial"/>
        <family val="2"/>
      </rPr>
      <t>----- 
Le champ de recherche n'est accessible ni pour les personnes naviguant au clavier, ni pour les personnes naviguant à l'aide d'un lecteur d'écran, ce qui invalide ce critère. 
Idéalement,</t>
    </r>
    <r>
      <rPr>
        <sz val="11"/>
        <rFont val="Arial"/>
        <family val="2"/>
      </rPr>
      <t xml:space="preserve"> il faudrait que l'action d'afficher/masquer la barre de recherche</t>
    </r>
    <r>
      <rPr>
        <sz val="11"/>
        <color rgb="FF000000"/>
        <rFont val="Arial"/>
        <family val="2"/>
      </rPr>
      <t xml:space="preserve"> soit déclenchée par un bouton (balise </t>
    </r>
    <r>
      <rPr>
        <i/>
        <sz val="11"/>
        <color rgb="FF000000"/>
        <rFont val="Arial"/>
        <family val="2"/>
      </rPr>
      <t>&lt;button type="button"&gt;</t>
    </r>
    <r>
      <rPr>
        <sz val="11"/>
        <color rgb="FF000000"/>
        <rFont val="Arial"/>
        <family val="2"/>
      </rPr>
      <t xml:space="preserve">) car cet élément peut nativement recevoir le focus d'un lecteur d'écran et du clavier.
Exemple : 
</t>
    </r>
    <r>
      <rPr>
        <i/>
        <sz val="11"/>
        <color rgb="FF000000"/>
        <rFont val="Arial"/>
        <family val="2"/>
      </rPr>
      <t>&lt;button type="button"&gt;
   &lt;span class="fa fa-search" aria-hidden="true"&gt;&lt;/span&gt;
   &lt;span class="ui-helper-hidden-accessible"&gt;Recherche&lt;/span&gt;
&lt;/button&gt;</t>
    </r>
  </si>
  <si>
    <r>
      <rPr>
        <sz val="11"/>
        <color theme="1"/>
        <rFont val="Arial"/>
        <family val="2"/>
      </rPr>
      <t xml:space="preserve">(Suite des corrections - critère 7.3) 
Dans le carrousel "Le saviez-vous ?" (balise </t>
    </r>
    <r>
      <rPr>
        <i/>
        <sz val="11"/>
        <color theme="1"/>
        <rFont val="Arial"/>
        <family val="2"/>
      </rPr>
      <t>&lt;div class="view-homepage-slideshow"&gt;</t>
    </r>
    <r>
      <rPr>
        <sz val="11"/>
        <color theme="1"/>
        <rFont val="Arial"/>
        <family val="2"/>
      </rPr>
      <t xml:space="preserve">), modifier les boutons de défilement comme suit :
</t>
    </r>
    <r>
      <rPr>
        <i/>
        <sz val="11"/>
        <color theme="1"/>
        <rFont val="Arial"/>
        <family val="2"/>
      </rPr>
      <t>&lt;button type="button" rel="prev"&gt;
   &lt;span class="ui-helper-hidden-accessible"&gt;Slide précédente&lt;/span&gt;
&lt;/button&gt;
[...]
&lt;button type="button" rel="next"&gt;
   &lt;span class="ui-helper-hidden-accessible"&gt;Slide suivante&lt;/span&gt;
&lt;/button&gt;</t>
    </r>
  </si>
  <si>
    <r>
      <t xml:space="preserve">Pour les deux tableaux présents dans la page, leur intitulé respectif, à savoir "Hors appels à projet" et "Appels à projets" doivent être structurés comme des titres de tableaux et non comme des en-têtes de colonnes. 
À titre d'exemple, pour le premier tableau, on obtiendra : 
</t>
    </r>
    <r>
      <rPr>
        <i/>
        <sz val="11"/>
        <color theme="1"/>
        <rFont val="Arial"/>
        <family val="2"/>
      </rPr>
      <t xml:space="preserve">&lt;table class=""&gt;
   </t>
    </r>
    <r>
      <rPr>
        <b/>
        <i/>
        <sz val="11"/>
        <color theme="1"/>
        <rFont val="Arial"/>
        <family val="2"/>
      </rPr>
      <t>&lt;caption&gt;Hors appels à projets&lt;/caption&gt;</t>
    </r>
    <r>
      <rPr>
        <i/>
        <sz val="11"/>
        <color theme="1"/>
        <rFont val="Arial"/>
        <family val="2"/>
      </rPr>
      <t xml:space="preserve">
   &lt;thead&gt;
      &lt;tr&gt;
         &lt;th scope="col"&gt;Thématique&lt;/th&gt;
         &lt;th scope="col"&gt;Formulaire&lt;/th&gt;
         &lt;th scope="col"&gt;Documentation&lt;/th&gt;
      &lt;/tr&gt;
   &lt;/thead&gt;
   &lt;tbody&gt;[...]&lt;/tbody&gt;
&lt;/table&gt;</t>
    </r>
  </si>
  <si>
    <r>
      <rPr>
        <sz val="11"/>
        <rFont val="Arial"/>
        <family val="2"/>
      </rPr>
      <t>Pour l'image "Vitrophanie Cop21.jpg" (balise</t>
    </r>
    <r>
      <rPr>
        <i/>
        <sz val="11"/>
        <rFont val="Arial"/>
        <family val="2"/>
      </rPr>
      <t xml:space="preserve"> &lt;img class="slideshow-page-detail"&gt;</t>
    </r>
    <r>
      <rPr>
        <sz val="11"/>
        <rFont val="Arial"/>
        <family val="2"/>
      </rPr>
      <t xml:space="preserve">), la valeur actuelle de l'attribut </t>
    </r>
    <r>
      <rPr>
        <i/>
        <sz val="11"/>
        <rFont val="Arial"/>
        <family val="2"/>
      </rPr>
      <t>alt</t>
    </r>
    <r>
      <rPr>
        <sz val="11"/>
        <rFont val="Arial"/>
        <family val="2"/>
      </rPr>
      <t xml:space="preserve"> n'est pas pertinente, ce qui invalide ce critère. Cf. critère 1.9 pour avoir le détail de la correction à appliquer.
-----
Pour l'image "6_agences_de_leau_en_france_6.jpg" (balise </t>
    </r>
    <r>
      <rPr>
        <i/>
        <sz val="11"/>
        <rFont val="Arial"/>
        <family val="2"/>
      </rPr>
      <t>&lt;img class="image-page-detail"&gt;</t>
    </r>
    <r>
      <rPr>
        <sz val="11"/>
        <rFont val="Arial"/>
        <family val="2"/>
      </rPr>
      <t xml:space="preserve">), la valeur actuelle de l'attribut alt n'est pas pertinente. Modifier le code source comme suit :
</t>
    </r>
    <r>
      <rPr>
        <i/>
        <sz val="11"/>
        <rFont val="Arial"/>
        <family val="2"/>
      </rPr>
      <t>&lt;img src="[…] alt="</t>
    </r>
    <r>
      <rPr>
        <b/>
        <i/>
        <sz val="11"/>
        <rFont val="Arial"/>
        <family val="2"/>
      </rPr>
      <t>Les 6 agences de l'eau en France : Artois-Picardie, Seine-Normandie, Rhin-Meuse, Loire-Bretagne, Adour-Garonne, Rhône-Méditerranée-Corse</t>
    </r>
    <r>
      <rPr>
        <i/>
        <sz val="11"/>
        <rFont val="Arial"/>
        <family val="2"/>
      </rPr>
      <t>"&gt;</t>
    </r>
  </si>
  <si>
    <r>
      <rPr>
        <sz val="11"/>
        <rFont val="Arial"/>
        <family val="2"/>
      </rPr>
      <t xml:space="preserve">Les chevrons présents devant les liens "Télécharger l'organigramme" et "Télécharger la convention relative à la création de cette direction mutualisée" sont lus par les lecteurs d'écran, ce qui rend l'intitulé du lien inintelligible. 
Pour y remedier :
- Structurer cette liste de liens au moyen de balises </t>
    </r>
    <r>
      <rPr>
        <i/>
        <sz val="11"/>
        <rFont val="Arial"/>
        <family val="2"/>
      </rPr>
      <t>&lt;ul&gt;</t>
    </r>
    <r>
      <rPr>
        <sz val="11"/>
        <rFont val="Arial"/>
        <family val="2"/>
      </rPr>
      <t xml:space="preserve"> et </t>
    </r>
    <r>
      <rPr>
        <i/>
        <sz val="11"/>
        <rFont val="Arial"/>
        <family val="2"/>
      </rPr>
      <t>&lt;li&gt;</t>
    </r>
    <r>
      <rPr>
        <sz val="11"/>
        <rFont val="Arial"/>
        <family val="2"/>
      </rPr>
      <t xml:space="preserve"> ;
- Remplacer les caractères "&gt;&gt;&gt;" par des puces gérées par le CSS (propriété CSS background-image ou icône issue de la police d'icônes).</t>
    </r>
  </si>
  <si>
    <r>
      <rPr>
        <sz val="11"/>
        <rFont val="Arial"/>
        <family val="2"/>
      </rPr>
      <t xml:space="preserve">Cf. critère 7.1
-----
Les onglets présents en bas de page ne sont pas pleinement fonctionnels au clavier (ils ne sont pas réactifs à la touche "Espace").
Avez-vous la main sur le script utilisé pour le modifier en profondeur ?
- Si oui, le corriger en suivant les règles détaillées dans cette ressource : Tabs (https://www.w3.org/TR/wai-aria-practices-1.1/#tabpanel).
- Si non, il faudra envisager de remplacer l'actuel script utilisé par un script accessible par défaut.
Nous nous tenons donc à votre écoute à ce sujet. Ce point pourra être discuté plus en détail lors de la réunion de restitution de cet audit.
-----
</t>
    </r>
    <r>
      <rPr>
        <u/>
        <sz val="11"/>
        <rFont val="Arial"/>
        <family val="2"/>
      </rPr>
      <t>Recommandation :</t>
    </r>
    <r>
      <rPr>
        <sz val="11"/>
        <rFont val="Arial"/>
        <family val="2"/>
      </rPr>
      <t xml:space="preserve">
Nous vous conseillons de retirer les attributs </t>
    </r>
    <r>
      <rPr>
        <i/>
        <sz val="11"/>
        <rFont val="Arial"/>
        <family val="2"/>
      </rPr>
      <t>tabindex="0"</t>
    </r>
    <r>
      <rPr>
        <sz val="11"/>
        <rFont val="Arial"/>
        <family val="2"/>
      </rPr>
      <t xml:space="preserve"> des éléments non cliquables du fil d'Ariane comme "L'Agence de l'eau" (balises </t>
    </r>
    <r>
      <rPr>
        <i/>
        <sz val="11"/>
        <rFont val="Arial"/>
        <family val="2"/>
      </rPr>
      <t>&lt;span class="nolink"&gt;</t>
    </r>
    <r>
      <rPr>
        <sz val="11"/>
        <rFont val="Arial"/>
        <family val="2"/>
      </rPr>
      <t>) car cela force l'arrêt sur ces éléments lors du parcours de la page au clavier, alors que ce ne sont pas des éléments interactifs.</t>
    </r>
  </si>
  <si>
    <r>
      <t xml:space="preserve">Dans le formulaire de contact, ajouter un attribut </t>
    </r>
    <r>
      <rPr>
        <i/>
        <sz val="11"/>
        <rFont val="Arial"/>
        <family val="2"/>
      </rPr>
      <t>title</t>
    </r>
    <r>
      <rPr>
        <sz val="11"/>
        <rFont val="Arial"/>
        <family val="2"/>
      </rPr>
      <t xml:space="preserve"> aux champs suivants : 
- Le champ "Votre nom" : </t>
    </r>
    <r>
      <rPr>
        <i/>
        <sz val="11"/>
        <rFont val="Arial"/>
        <family val="2"/>
      </rPr>
      <t>&lt;input id="edit-field-nom-und-0-value--2"</t>
    </r>
    <r>
      <rPr>
        <b/>
        <i/>
        <sz val="11"/>
        <rFont val="Arial"/>
        <family val="2"/>
      </rPr>
      <t xml:space="preserve"> title="Votre nom"</t>
    </r>
    <r>
      <rPr>
        <i/>
        <sz val="11"/>
        <rFont val="Arial"/>
        <family val="2"/>
      </rPr>
      <t>&gt;,</t>
    </r>
    <r>
      <rPr>
        <sz val="11"/>
        <rFont val="Arial"/>
        <family val="2"/>
      </rPr>
      <t xml:space="preserve">
- Le champ "Votre prénom" : </t>
    </r>
    <r>
      <rPr>
        <i/>
        <sz val="11"/>
        <rFont val="Arial"/>
        <family val="2"/>
      </rPr>
      <t xml:space="preserve">&lt;input id="edit-field-pr-nom-und-0-value--2" </t>
    </r>
    <r>
      <rPr>
        <b/>
        <i/>
        <sz val="11"/>
        <rFont val="Arial"/>
        <family val="2"/>
      </rPr>
      <t>title="Votre prénom"</t>
    </r>
    <r>
      <rPr>
        <i/>
        <sz val="11"/>
        <rFont val="Arial"/>
        <family val="2"/>
      </rPr>
      <t>&gt;,</t>
    </r>
    <r>
      <rPr>
        <sz val="11"/>
        <rFont val="Arial"/>
        <family val="2"/>
      </rPr>
      <t xml:space="preserve">
- Le champ "Votre email" : </t>
    </r>
    <r>
      <rPr>
        <i/>
        <sz val="11"/>
        <rFont val="Arial"/>
        <family val="2"/>
      </rPr>
      <t xml:space="preserve">&lt;input id="edit-field-email-commentaire-und-0-email--2" </t>
    </r>
    <r>
      <rPr>
        <b/>
        <i/>
        <sz val="11"/>
        <rFont val="Arial"/>
        <family val="2"/>
      </rPr>
      <t>title="Votre email *"</t>
    </r>
    <r>
      <rPr>
        <i/>
        <sz val="11"/>
        <rFont val="Arial"/>
        <family val="2"/>
      </rPr>
      <t>&gt;,</t>
    </r>
    <r>
      <rPr>
        <sz val="11"/>
        <rFont val="Arial"/>
        <family val="2"/>
      </rPr>
      <t xml:space="preserve">
- Le champ "Votre commentaire" : </t>
    </r>
    <r>
      <rPr>
        <i/>
        <sz val="11"/>
        <rFont val="Arial"/>
        <family val="2"/>
      </rPr>
      <t>&lt;input id="edit-comment-body-und-0-value--2"</t>
    </r>
    <r>
      <rPr>
        <b/>
        <i/>
        <sz val="11"/>
        <rFont val="Arial"/>
        <family val="2"/>
      </rPr>
      <t xml:space="preserve"> title="Votre commentaire *"</t>
    </r>
    <r>
      <rPr>
        <i/>
        <sz val="11"/>
        <rFont val="Arial"/>
        <family val="2"/>
      </rPr>
      <t>&gt;</t>
    </r>
  </si>
  <si>
    <r>
      <t xml:space="preserve">Afin d'être en conformité avec ce critère, procéder aux modifications suivantes : 
- Ajouter l'attribut </t>
    </r>
    <r>
      <rPr>
        <b/>
        <i/>
        <sz val="11"/>
        <rFont val="Arial"/>
        <family val="2"/>
      </rPr>
      <t>autocomplete="family-name"</t>
    </r>
    <r>
      <rPr>
        <sz val="11"/>
        <rFont val="Arial"/>
        <family val="2"/>
      </rPr>
      <t xml:space="preserve"> à la balise </t>
    </r>
    <r>
      <rPr>
        <i/>
        <sz val="11"/>
        <rFont val="Arial"/>
        <family val="2"/>
      </rPr>
      <t>&lt;input id="edit-field-nom-und-0-value--2"&gt;</t>
    </r>
    <r>
      <rPr>
        <sz val="11"/>
        <rFont val="Arial"/>
        <family val="2"/>
      </rPr>
      <t xml:space="preserve"> du champ "Votre nom" ;
- Ajouter l'attribut </t>
    </r>
    <r>
      <rPr>
        <b/>
        <i/>
        <sz val="11"/>
        <rFont val="Arial"/>
        <family val="2"/>
      </rPr>
      <t>autocomplete="given-name"</t>
    </r>
    <r>
      <rPr>
        <sz val="11"/>
        <rFont val="Arial"/>
        <family val="2"/>
      </rPr>
      <t xml:space="preserve"> à la balise</t>
    </r>
    <r>
      <rPr>
        <i/>
        <sz val="11"/>
        <rFont val="Arial"/>
        <family val="2"/>
      </rPr>
      <t xml:space="preserve"> &lt;input id="edit-field-pr-nom-und-0-value--2"&gt;</t>
    </r>
    <r>
      <rPr>
        <sz val="11"/>
        <rFont val="Arial"/>
        <family val="2"/>
      </rPr>
      <t xml:space="preserve"> du champ "Votre prénom" ;
- Ajouter l'attribut </t>
    </r>
    <r>
      <rPr>
        <b/>
        <i/>
        <sz val="11"/>
        <rFont val="Arial"/>
        <family val="2"/>
      </rPr>
      <t>autocomplete="email"</t>
    </r>
    <r>
      <rPr>
        <sz val="11"/>
        <rFont val="Arial"/>
        <family val="2"/>
      </rPr>
      <t xml:space="preserve"> à la balise </t>
    </r>
    <r>
      <rPr>
        <i/>
        <sz val="11"/>
        <rFont val="Arial"/>
        <family val="2"/>
      </rPr>
      <t>&lt;input id="edit-field-email-commentaire-und-0-email--2"&gt;</t>
    </r>
    <r>
      <rPr>
        <sz val="11"/>
        <rFont val="Arial"/>
        <family val="2"/>
      </rPr>
      <t xml:space="preserve"> du champ "Votre email".</t>
    </r>
  </si>
  <si>
    <r>
      <t>Pour chacun des vignettes du magazine "Contre-courant", les attributs</t>
    </r>
    <r>
      <rPr>
        <i/>
        <sz val="11"/>
        <rFont val="Arial"/>
        <family val="2"/>
      </rPr>
      <t xml:space="preserve"> alt</t>
    </r>
    <r>
      <rPr>
        <sz val="11"/>
        <rFont val="Arial"/>
        <family val="2"/>
      </rPr>
      <t xml:space="preserve"> des images ne sont pas renseignés par des intitulés pertinents (exemple : "vignette_cc_74.jpg") et ne permettent donc pas aux personnes naviguant à l'aide d'un lecteur d'écran de comprendre quelle est la cible du lien.
À minima, renseigner les attributs </t>
    </r>
    <r>
      <rPr>
        <i/>
        <sz val="11"/>
        <rFont val="Arial"/>
        <family val="2"/>
      </rPr>
      <t>alt</t>
    </r>
    <r>
      <rPr>
        <sz val="11"/>
        <rFont val="Arial"/>
        <family val="2"/>
      </rPr>
      <t xml:space="preserve"> des images par 
À titre d'exemple, pour le premier item de la liste, on obtiendra : 
</t>
    </r>
    <r>
      <rPr>
        <i/>
        <sz val="11"/>
        <rFont val="Arial"/>
        <family val="2"/>
      </rPr>
      <t xml:space="preserve">&lt;a href="[...]"&gt;
   &lt;img src=".../vignette_cc_74.jpg" </t>
    </r>
    <r>
      <rPr>
        <b/>
        <i/>
        <sz val="11"/>
        <rFont val="Arial"/>
        <family val="2"/>
      </rPr>
      <t>alt="Contre-courant 74" /</t>
    </r>
    <r>
      <rPr>
        <i/>
        <sz val="11"/>
        <rFont val="Arial"/>
        <family val="2"/>
      </rPr>
      <t xml:space="preserve">&gt;
&lt;/a&gt;
</t>
    </r>
    <r>
      <rPr>
        <sz val="11"/>
        <rFont val="Arial"/>
        <family val="2"/>
      </rPr>
      <t xml:space="preserve">
Procéder de la même manière pour toutes les vignettes des médias de la liste.</t>
    </r>
  </si>
  <si>
    <r>
      <t xml:space="preserve">Parmi les éléments de pagination, les boutons "&gt;" et "&gt;&gt;" ne possèdent pas d'intitulé, ce qui invalide ce critère.
Pour y remédier, modifier le code source comme suit : 
</t>
    </r>
    <r>
      <rPr>
        <i/>
        <sz val="11"/>
        <color rgb="FF000000"/>
        <rFont val="Arial"/>
        <family val="2"/>
      </rPr>
      <t xml:space="preserve">&lt;a href="[…]"&gt;
   </t>
    </r>
    <r>
      <rPr>
        <b/>
        <i/>
        <sz val="11"/>
        <color rgb="FF000000"/>
        <rFont val="Arial"/>
        <family val="2"/>
      </rPr>
      <t xml:space="preserve">&lt;span class="ui-helper-hidden-accessible"&gt;Aller à la page suivante&lt;/span&gt;
</t>
    </r>
    <r>
      <rPr>
        <i/>
        <sz val="11"/>
        <color rgb="FF000000"/>
        <rFont val="Arial"/>
        <family val="2"/>
      </rPr>
      <t xml:space="preserve">&lt;/a&gt;
</t>
    </r>
    <r>
      <rPr>
        <sz val="11"/>
        <color rgb="FF000000"/>
        <rFont val="Arial"/>
        <family val="2"/>
      </rPr>
      <t xml:space="preserve">
De la même manière, pour le bouton "&gt;&gt;", on obtiendra : 
</t>
    </r>
    <r>
      <rPr>
        <i/>
        <sz val="11"/>
        <color rgb="FF000000"/>
        <rFont val="Arial"/>
        <family val="2"/>
      </rPr>
      <t xml:space="preserve">&lt;a href="[…]"&gt;
   </t>
    </r>
    <r>
      <rPr>
        <b/>
        <i/>
        <sz val="11"/>
        <color rgb="FF000000"/>
        <rFont val="Arial"/>
        <family val="2"/>
      </rPr>
      <t>&lt;span class="ui-helper-hidden-accessible"&gt;Aller à la dernière page&lt;/span&gt;</t>
    </r>
    <r>
      <rPr>
        <i/>
        <sz val="11"/>
        <color rgb="FF000000"/>
        <rFont val="Arial"/>
        <family val="2"/>
      </rPr>
      <t xml:space="preserve">
&lt;/a&gt;
</t>
    </r>
    <r>
      <rPr>
        <sz val="11"/>
        <rFont val="Arial"/>
        <family val="2"/>
      </rPr>
      <t>Nous vous recommandons d'appliquer les mêmes modifications aux liens "&lt;" et "&lt;&lt;" afin que tous les liens respectent le même pattern. Dans ce cas, on pensera bien à retirer l'attribut title présent sur la balise</t>
    </r>
    <r>
      <rPr>
        <i/>
        <sz val="11"/>
        <rFont val="Arial"/>
        <family val="2"/>
      </rPr>
      <t xml:space="preserve"> &lt;a</t>
    </r>
    <r>
      <rPr>
        <sz val="11"/>
        <rFont val="Arial"/>
        <family val="2"/>
      </rPr>
      <t xml:space="preserve">&gt;. 
Exemple : 
&lt;a href="[...]" </t>
    </r>
    <r>
      <rPr>
        <strike/>
        <sz val="11"/>
        <rFont val="Arial"/>
        <family val="2"/>
      </rPr>
      <t>title="Aller à la première page"</t>
    </r>
    <r>
      <rPr>
        <sz val="11"/>
        <rFont val="Arial"/>
        <family val="2"/>
      </rPr>
      <t xml:space="preserve">&gt;
   </t>
    </r>
    <r>
      <rPr>
        <b/>
        <sz val="11"/>
        <rFont val="Arial"/>
        <family val="2"/>
      </rPr>
      <t>&lt;span class="ui-helper-hidden-accessible"&gt;Aller à la première page&lt;/span&gt;</t>
    </r>
    <r>
      <rPr>
        <sz val="11"/>
        <rFont val="Arial"/>
        <family val="2"/>
      </rPr>
      <t xml:space="preserve">
&lt;/a&gt;</t>
    </r>
  </si>
  <si>
    <r>
      <t xml:space="preserve">Remplacer les balises </t>
    </r>
    <r>
      <rPr>
        <i/>
        <sz val="11"/>
        <rFont val="Arial"/>
        <family val="2"/>
      </rPr>
      <t>&lt;div class="views-field-field-titre-ressource"&gt;</t>
    </r>
    <r>
      <rPr>
        <sz val="11"/>
        <rFont val="Arial"/>
        <family val="2"/>
      </rPr>
      <t xml:space="preserve"> qui encadre les titres des médias par des balises </t>
    </r>
    <r>
      <rPr>
        <b/>
        <i/>
        <sz val="11"/>
        <rFont val="Arial"/>
        <family val="2"/>
      </rPr>
      <t>&lt;h2&gt;</t>
    </r>
    <r>
      <rPr>
        <sz val="11"/>
        <rFont val="Arial"/>
        <family val="2"/>
      </rPr>
      <t xml:space="preserve">.
Pour le premier média de la liste, on obtiendra : 
</t>
    </r>
    <r>
      <rPr>
        <i/>
        <sz val="11"/>
        <rFont val="Arial"/>
        <family val="2"/>
      </rPr>
      <t>&lt;</t>
    </r>
    <r>
      <rPr>
        <b/>
        <i/>
        <sz val="11"/>
        <rFont val="Arial"/>
        <family val="2"/>
      </rPr>
      <t>h2</t>
    </r>
    <r>
      <rPr>
        <i/>
        <sz val="11"/>
        <rFont val="Arial"/>
        <family val="2"/>
      </rPr>
      <t xml:space="preserve"> class="views-field-field-titre-ressource […]"&gt;
   &lt;div class="field-content"&gt;
      &lt;a href="[...]"&gt;Contre courant 74&lt;/a&gt;
   &lt;/div&gt;
&lt;/</t>
    </r>
    <r>
      <rPr>
        <b/>
        <i/>
        <sz val="11"/>
        <rFont val="Arial"/>
        <family val="2"/>
      </rPr>
      <t>h2</t>
    </r>
    <r>
      <rPr>
        <i/>
        <sz val="11"/>
        <rFont val="Arial"/>
        <family val="2"/>
      </rPr>
      <t>&gt;</t>
    </r>
  </si>
  <si>
    <r>
      <rPr>
        <sz val="11"/>
        <rFont val="Arial"/>
        <family val="2"/>
      </rPr>
      <t>Structurer les cases à cocher "Type de ressource" avec des balises</t>
    </r>
    <r>
      <rPr>
        <i/>
        <sz val="11"/>
        <rFont val="Arial"/>
        <family val="2"/>
      </rPr>
      <t xml:space="preserve"> &lt;ul&gt;</t>
    </r>
    <r>
      <rPr>
        <sz val="11"/>
        <rFont val="Arial"/>
        <family val="2"/>
      </rPr>
      <t xml:space="preserve"> et </t>
    </r>
    <r>
      <rPr>
        <i/>
        <sz val="11"/>
        <rFont val="Arial"/>
        <family val="2"/>
      </rPr>
      <t>&lt;li&gt;</t>
    </r>
    <r>
      <rPr>
        <sz val="11"/>
        <rFont val="Arial"/>
        <family val="2"/>
      </rPr>
      <t xml:space="preserve"> comme suit : 
</t>
    </r>
    <r>
      <rPr>
        <i/>
        <sz val="11"/>
        <rFont val="Arial"/>
        <family val="2"/>
      </rPr>
      <t>&lt;</t>
    </r>
    <r>
      <rPr>
        <b/>
        <i/>
        <sz val="11"/>
        <rFont val="Arial"/>
        <family val="2"/>
      </rPr>
      <t>ul</t>
    </r>
    <r>
      <rPr>
        <i/>
        <sz val="11"/>
        <rFont val="Arial"/>
        <family val="2"/>
      </rPr>
      <t xml:space="preserve"> class="wrapper-select"&gt;
   &lt;</t>
    </r>
    <r>
      <rPr>
        <b/>
        <i/>
        <sz val="11"/>
        <rFont val="Arial"/>
        <family val="2"/>
      </rPr>
      <t>li</t>
    </r>
    <r>
      <rPr>
        <i/>
        <sz val="11"/>
        <rFont val="Arial"/>
        <family val="2"/>
      </rPr>
      <t xml:space="preserve"> class="form-item form-type-checkbox"&gt;
      &lt;input type="checkbox" [...]&gt;
      &lt;label class="option"&gt;Albums photos&lt;/label&gt;
   &lt;/</t>
    </r>
    <r>
      <rPr>
        <b/>
        <i/>
        <sz val="11"/>
        <rFont val="Arial"/>
        <family val="2"/>
      </rPr>
      <t>li</t>
    </r>
    <r>
      <rPr>
        <i/>
        <sz val="11"/>
        <rFont val="Arial"/>
        <family val="2"/>
      </rPr>
      <t>&gt;
   &lt;</t>
    </r>
    <r>
      <rPr>
        <b/>
        <i/>
        <sz val="11"/>
        <rFont val="Arial"/>
        <family val="2"/>
      </rPr>
      <t>li</t>
    </r>
    <r>
      <rPr>
        <i/>
        <sz val="11"/>
        <rFont val="Arial"/>
        <family val="2"/>
      </rPr>
      <t xml:space="preserve"> class="form-item form-type-checkbox"&gt;[...]&lt;/</t>
    </r>
    <r>
      <rPr>
        <b/>
        <i/>
        <sz val="11"/>
        <rFont val="Arial"/>
        <family val="2"/>
      </rPr>
      <t>li</t>
    </r>
    <r>
      <rPr>
        <i/>
        <sz val="11"/>
        <rFont val="Arial"/>
        <family val="2"/>
      </rPr>
      <t>&gt;
   [...]
&lt;/</t>
    </r>
    <r>
      <rPr>
        <b/>
        <i/>
        <sz val="11"/>
        <rFont val="Arial"/>
        <family val="2"/>
      </rPr>
      <t>ul</t>
    </r>
    <r>
      <rPr>
        <i/>
        <sz val="11"/>
        <rFont val="Arial"/>
        <family val="2"/>
      </rPr>
      <t xml:space="preserve">&gt;
</t>
    </r>
    <r>
      <rPr>
        <sz val="11"/>
        <color rgb="FF000000"/>
        <rFont val="Arial"/>
        <family val="2"/>
      </rPr>
      <t xml:space="preserve">-----
Pour la liste de médias présente dans le corps de la page :
- Remplacer la balise </t>
    </r>
    <r>
      <rPr>
        <i/>
        <sz val="11"/>
        <color rgb="FF000000"/>
        <rFont val="Arial"/>
        <family val="2"/>
      </rPr>
      <t>&lt;div class="view-content"&gt;</t>
    </r>
    <r>
      <rPr>
        <sz val="11"/>
        <color rgb="FF000000"/>
        <rFont val="Arial"/>
        <family val="2"/>
      </rPr>
      <t xml:space="preserve"> par une balise </t>
    </r>
    <r>
      <rPr>
        <i/>
        <sz val="11"/>
        <color rgb="FF000000"/>
        <rFont val="Arial"/>
        <family val="2"/>
      </rPr>
      <t>&lt;ul&gt;</t>
    </r>
    <r>
      <rPr>
        <sz val="11"/>
        <color rgb="FF000000"/>
        <rFont val="Arial"/>
        <family val="2"/>
      </rPr>
      <t>,
- Remplacer les balises</t>
    </r>
    <r>
      <rPr>
        <i/>
        <sz val="11"/>
        <color rgb="FF000000"/>
        <rFont val="Arial"/>
        <family val="2"/>
      </rPr>
      <t xml:space="preserve"> &lt;div class="view-liste-fichiers […]"&gt;</t>
    </r>
    <r>
      <rPr>
        <sz val="11"/>
        <color rgb="FF000000"/>
        <rFont val="Arial"/>
        <family val="2"/>
      </rPr>
      <t xml:space="preserve"> par des balises </t>
    </r>
    <r>
      <rPr>
        <i/>
        <sz val="11"/>
        <color rgb="FF000000"/>
        <rFont val="Arial"/>
        <family val="2"/>
      </rPr>
      <t>&lt;li&gt;</t>
    </r>
    <r>
      <rPr>
        <sz val="11"/>
        <color rgb="FF000000"/>
        <rFont val="Arial"/>
        <family val="2"/>
      </rPr>
      <t xml:space="preserve">.
De manière à obtenir :
</t>
    </r>
    <r>
      <rPr>
        <i/>
        <sz val="11"/>
        <color rgb="FF000000"/>
        <rFont val="Arial"/>
        <family val="2"/>
      </rPr>
      <t>&lt;div class="view-liste-mediatheque"&gt;
   &lt;</t>
    </r>
    <r>
      <rPr>
        <b/>
        <i/>
        <sz val="11"/>
        <color rgb="FF000000"/>
        <rFont val="Arial"/>
        <family val="2"/>
      </rPr>
      <t>ul</t>
    </r>
    <r>
      <rPr>
        <i/>
        <sz val="11"/>
        <color rgb="FF000000"/>
        <rFont val="Arial"/>
        <family val="2"/>
      </rPr>
      <t xml:space="preserve"> class="view-content"&gt;
      &lt;</t>
    </r>
    <r>
      <rPr>
        <b/>
        <i/>
        <sz val="11"/>
        <color rgb="FF000000"/>
        <rFont val="Arial"/>
        <family val="2"/>
      </rPr>
      <t>li</t>
    </r>
    <r>
      <rPr>
        <i/>
        <sz val="11"/>
        <color rgb="FF000000"/>
        <rFont val="Arial"/>
        <family val="2"/>
      </rPr>
      <t xml:space="preserve"> class="view-liste-fichiers"&gt;[...]&lt;/</t>
    </r>
    <r>
      <rPr>
        <b/>
        <i/>
        <sz val="11"/>
        <color rgb="FF000000"/>
        <rFont val="Arial"/>
        <family val="2"/>
      </rPr>
      <t>li</t>
    </r>
    <r>
      <rPr>
        <i/>
        <sz val="11"/>
        <color rgb="FF000000"/>
        <rFont val="Arial"/>
        <family val="2"/>
      </rPr>
      <t>&gt;
      &lt;</t>
    </r>
    <r>
      <rPr>
        <b/>
        <i/>
        <sz val="11"/>
        <color rgb="FF000000"/>
        <rFont val="Arial"/>
        <family val="2"/>
      </rPr>
      <t>li</t>
    </r>
    <r>
      <rPr>
        <i/>
        <sz val="11"/>
        <color rgb="FF000000"/>
        <rFont val="Arial"/>
        <family val="2"/>
      </rPr>
      <t xml:space="preserve"> class="view-liste-fichiers"&gt;[...]&lt;/</t>
    </r>
    <r>
      <rPr>
        <b/>
        <i/>
        <sz val="11"/>
        <color rgb="FF000000"/>
        <rFont val="Arial"/>
        <family val="2"/>
      </rPr>
      <t>li</t>
    </r>
    <r>
      <rPr>
        <i/>
        <sz val="11"/>
        <color rgb="FF000000"/>
        <rFont val="Arial"/>
        <family val="2"/>
      </rPr>
      <t>&gt;
      &lt;</t>
    </r>
    <r>
      <rPr>
        <b/>
        <i/>
        <sz val="11"/>
        <color rgb="FF000000"/>
        <rFont val="Arial"/>
        <family val="2"/>
      </rPr>
      <t>li</t>
    </r>
    <r>
      <rPr>
        <i/>
        <sz val="11"/>
        <color rgb="FF000000"/>
        <rFont val="Arial"/>
        <family val="2"/>
      </rPr>
      <t xml:space="preserve"> class="view-liste-fichiers"&gt;[...]&lt;/</t>
    </r>
    <r>
      <rPr>
        <b/>
        <i/>
        <sz val="11"/>
        <color rgb="FF000000"/>
        <rFont val="Arial"/>
        <family val="2"/>
      </rPr>
      <t>li</t>
    </r>
    <r>
      <rPr>
        <i/>
        <sz val="11"/>
        <color rgb="FF000000"/>
        <rFont val="Arial"/>
        <family val="2"/>
      </rPr>
      <t>&gt;
      [...]
   &lt;/</t>
    </r>
    <r>
      <rPr>
        <b/>
        <i/>
        <sz val="11"/>
        <color rgb="FF000000"/>
        <rFont val="Arial"/>
        <family val="2"/>
      </rPr>
      <t>ul</t>
    </r>
    <r>
      <rPr>
        <i/>
        <sz val="11"/>
        <color rgb="FF000000"/>
        <rFont val="Arial"/>
        <family val="2"/>
      </rPr>
      <t>&gt;
&lt;/div&gt;</t>
    </r>
  </si>
  <si>
    <t>L'onglet courant est reconnaissable seulement de par sa couleur qui change.
Cf. critère 7.1 pour prendre connaissance du correctif à appliquer.</t>
  </si>
  <si>
    <r>
      <t xml:space="preserve">Le lien "Contacter la mission locale" est scindé en deux parties. Ainsi, on a un lien "Contacter la mission" et un autre lien "littoral", ce qui invalide ce critère.
Faire en sorte qu'une seule balise </t>
    </r>
    <r>
      <rPr>
        <i/>
        <sz val="11"/>
        <rFont val="Arial"/>
        <family val="2"/>
      </rPr>
      <t>&lt;a&gt;</t>
    </r>
    <r>
      <rPr>
        <sz val="11"/>
        <rFont val="Arial"/>
        <family val="2"/>
      </rPr>
      <t xml:space="preserve"> englobe "Contacter la mission Littoral", soit l'intitulé dans son ensemble.
-----
</t>
    </r>
    <r>
      <rPr>
        <u/>
        <sz val="11"/>
        <rFont val="Arial"/>
        <family val="2"/>
      </rPr>
      <t>Recommandation :</t>
    </r>
    <r>
      <rPr>
        <sz val="11"/>
        <rFont val="Arial"/>
        <family val="2"/>
      </rPr>
      <t xml:space="preserve"> 
Nous vous conseillons de remplacer la balise &lt;a&gt; qui entoure "Articles associés" par une balise </t>
    </r>
    <r>
      <rPr>
        <i/>
        <sz val="11"/>
        <rFont val="Arial"/>
        <family val="2"/>
      </rPr>
      <t>&lt;div&gt;</t>
    </r>
    <r>
      <rPr>
        <sz val="11"/>
        <rFont val="Arial"/>
        <family val="2"/>
      </rPr>
      <t xml:space="preserve"> car cet élément n'est pas interactif (c'est un système d'un seul onglet) mais il reçoit quand même le focus lors du parcours de la page au clavier.</t>
    </r>
  </si>
  <si>
    <r>
      <t xml:space="preserve">Des balises </t>
    </r>
    <r>
      <rPr>
        <i/>
        <sz val="11"/>
        <rFont val="Arial"/>
        <family val="2"/>
      </rPr>
      <t>&lt;p&gt;</t>
    </r>
    <r>
      <rPr>
        <sz val="11"/>
        <rFont val="Arial"/>
        <family val="2"/>
      </rPr>
      <t xml:space="preserve"> contenant uniquement des espaces sont présentes dans le corps de la page (avant et après les liens "Y aller", avant les balises </t>
    </r>
    <r>
      <rPr>
        <i/>
        <sz val="11"/>
        <rFont val="Arial"/>
        <family val="2"/>
      </rPr>
      <t>&lt;hr&gt;</t>
    </r>
    <r>
      <rPr>
        <sz val="11"/>
        <rFont val="Arial"/>
        <family val="2"/>
      </rPr>
      <t>, etc.) : les supprimer.
De manière générale, les espacements entre les contenus doivent être gérés en CSS.</t>
    </r>
  </si>
  <si>
    <r>
      <t xml:space="preserve">Retirer du code source les balises </t>
    </r>
    <r>
      <rPr>
        <i/>
        <sz val="11"/>
        <rFont val="Arial"/>
        <family val="2"/>
      </rPr>
      <t>&lt;h6&gt;</t>
    </r>
    <r>
      <rPr>
        <sz val="11"/>
        <rFont val="Arial"/>
        <family val="2"/>
      </rPr>
      <t xml:space="preserve"> vides : l'une est avant le titre "Mission Picardie", la seconde est avant le titre "Mission Littoral".
-----
Remplacer les balises </t>
    </r>
    <r>
      <rPr>
        <i/>
        <sz val="11"/>
        <rFont val="Arial"/>
        <family val="2"/>
      </rPr>
      <t>&lt;h6&gt;</t>
    </r>
    <r>
      <rPr>
        <sz val="11"/>
        <rFont val="Arial"/>
        <family val="2"/>
      </rPr>
      <t xml:space="preserve"> autours des titres "L'agence de l'eau Artois-Picardie et la Mission Mer du Nord", "Mission Picardie", "Mission Littoral" par des balises </t>
    </r>
    <r>
      <rPr>
        <b/>
        <i/>
        <sz val="11"/>
        <rFont val="Arial"/>
        <family val="2"/>
      </rPr>
      <t>&lt;h2&gt;</t>
    </r>
    <r>
      <rPr>
        <sz val="11"/>
        <rFont val="Arial"/>
        <family val="2"/>
      </rPr>
      <t>.</t>
    </r>
  </si>
  <si>
    <r>
      <t xml:space="preserve">Nous vous recommandons de retirer les balises </t>
    </r>
    <r>
      <rPr>
        <i/>
        <sz val="11"/>
        <rFont val="Arial"/>
        <family val="2"/>
      </rPr>
      <t>&lt;ul&gt;</t>
    </r>
    <r>
      <rPr>
        <sz val="11"/>
        <rFont val="Arial"/>
        <family val="2"/>
      </rPr>
      <t xml:space="preserve"> et </t>
    </r>
    <r>
      <rPr>
        <i/>
        <sz val="11"/>
        <rFont val="Arial"/>
        <family val="2"/>
      </rPr>
      <t>&lt;li&gt;</t>
    </r>
    <r>
      <rPr>
        <sz val="11"/>
        <rFont val="Arial"/>
        <family val="2"/>
      </rPr>
      <t xml:space="preserve"> qui englobent le lien "Article associés" (en bas de page).
Si besoin, les remplacer par des balises </t>
    </r>
    <r>
      <rPr>
        <i/>
        <sz val="11"/>
        <rFont val="Arial"/>
        <family val="2"/>
      </rPr>
      <t>&lt;div&gt;</t>
    </r>
    <r>
      <rPr>
        <sz val="11"/>
        <rFont val="Arial"/>
        <family val="2"/>
      </rPr>
      <t>.</t>
    </r>
  </si>
  <si>
    <r>
      <t xml:space="preserve">Cf. P01
-------
</t>
    </r>
    <r>
      <rPr>
        <sz val="11"/>
        <rFont val="Arial"/>
        <family val="2"/>
      </rPr>
      <t xml:space="preserve">Structurer les éléments suivants à l'aide de balises </t>
    </r>
    <r>
      <rPr>
        <b/>
        <i/>
        <sz val="11"/>
        <rFont val="Arial"/>
        <family val="2"/>
      </rPr>
      <t>&lt;h2&gt;</t>
    </r>
    <r>
      <rPr>
        <sz val="11"/>
        <rFont val="Arial"/>
        <family val="2"/>
      </rPr>
      <t xml:space="preserve"> : 
- "L'agence et vous",
- "Les aides dont vous pourriez bénéficier",
- "Nous contacter"</t>
    </r>
  </si>
  <si>
    <r>
      <t xml:space="preserve">Dans la section "Le bassin Artois-Picardie", ajouter une description détaillée à la carte, comme suit : 
</t>
    </r>
    <r>
      <rPr>
        <i/>
        <sz val="11"/>
        <color theme="1"/>
        <rFont val="Arial"/>
        <family val="2"/>
      </rPr>
      <t xml:space="preserve">&lt;img src=[…]" alt="Carte du bassin Artois-Picardie (description détaillée ci-après)"&gt;
</t>
    </r>
    <r>
      <rPr>
        <b/>
        <i/>
        <sz val="11"/>
        <color theme="1"/>
        <rFont val="Arial"/>
        <family val="2"/>
      </rPr>
      <t>&lt;p&gt;Carte du bassin Artois-Picardie composée des départements suivants : l'Aisne (02), le Nord (59), l'Oise (60), le Pas-de-Calais (62) et la Somme (80)&lt;/p&gt;</t>
    </r>
    <r>
      <rPr>
        <sz val="11"/>
        <color theme="1"/>
        <rFont val="Arial"/>
        <family val="2"/>
      </rPr>
      <t xml:space="preserve">
(N'hésitez pas à compléter cette description détaillée en reprenant les informations essentielles véhiculées par la carte.)</t>
    </r>
  </si>
  <si>
    <r>
      <rPr>
        <sz val="11"/>
        <color theme="1"/>
        <rFont val="Arial"/>
        <family val="2"/>
      </rPr>
      <t xml:space="preserve">Certains documents rendant compte des délibérations (exemple : "Délibération 18-A-048" ou "Délibération 18-A-46") et téléchargeables depuis cette page sont des documents scannés : leur contenu est donc inaccessible pour les personnes utilisant un lecteur d'écran. </t>
    </r>
    <r>
      <rPr>
        <sz val="11"/>
        <color rgb="FFFF0000"/>
        <rFont val="Arial"/>
        <family val="2"/>
      </rPr>
      <t xml:space="preserve">
</t>
    </r>
    <r>
      <rPr>
        <sz val="11"/>
        <color theme="1"/>
        <rFont val="Arial"/>
        <family val="2"/>
      </rPr>
      <t>Prévoir une version alternative accessible de ces documents PDF (au format page web par exemple) : cette version devra fournir les mêmes informations que ces fichiers.</t>
    </r>
    <r>
      <rPr>
        <sz val="11"/>
        <color rgb="FFFF0000"/>
        <rFont val="Arial"/>
        <family val="2"/>
      </rPr>
      <t xml:space="preserve">
</t>
    </r>
    <r>
      <rPr>
        <sz val="11"/>
        <color theme="1"/>
        <rFont val="Arial"/>
        <family val="2"/>
      </rPr>
      <t>-----
À titre d'exemple, le document PDF "reglement_aap_partenariat_2020.pdf" disponible depuis cette page (depuis le lien "Réglement appel à projets") ne respecte pas les critères suivants : 
- Certains contrastes de couleurs sont insuffisants (inférieurs à 3:1) ;
- Le document n'est pas structuré à l'aide de niveaux de titres ;
- Les images porteuses d'information n'ont pas d'alternatives textuelles.
Deux solutions sont possibles pour être en conformité avec ce critère : 
- Rendre accessibles les documents PDF (en retravaillant notamment les points mentionnés ci-dessus) ;
- Proposer une version alternatives accessibles de ces documents PDF (au format page web, par exemple) qui devront proposer le même niveau d'information que les PDF considérés.
-----
Les fichiers Excel et Word fournis sur cette page ne sont pas accessibles pour les mêmes raisons que citées précédemment. De plus, les éléments interactifs de formulaire (cases à cocher, champ de saisie, etc.) ne sont pas atteignables par les personnes navigant au clavier ou au lecteur d'écran, ce qui est un point bloquant.</t>
    </r>
  </si>
  <si>
    <r>
      <rPr>
        <u/>
        <sz val="11"/>
        <color rgb="FF000000"/>
        <rFont val="Arial"/>
        <family val="2"/>
      </rPr>
      <t>Recommandation :</t>
    </r>
    <r>
      <rPr>
        <sz val="11"/>
        <color rgb="FF000000"/>
        <rFont val="Arial"/>
        <family val="2"/>
      </rPr>
      <t xml:space="preserve">
Nous vous recommandons fortement de retirer les attributs </t>
    </r>
    <r>
      <rPr>
        <i/>
        <sz val="11"/>
        <color rgb="FF000000"/>
        <rFont val="Arial"/>
        <family val="2"/>
      </rPr>
      <t>tabindex="0"</t>
    </r>
    <r>
      <rPr>
        <sz val="11"/>
        <color rgb="FF000000"/>
        <rFont val="Arial"/>
        <family val="2"/>
      </rPr>
      <t xml:space="preserve"> des éléments non cliquables du fil d'Ariane comme "Aides et redevances", "Prix de l'eau" (balises </t>
    </r>
    <r>
      <rPr>
        <i/>
        <sz val="11"/>
        <color rgb="FF000000"/>
        <rFont val="Arial"/>
        <family val="2"/>
      </rPr>
      <t>&lt;span class="nolink"&gt;</t>
    </r>
    <r>
      <rPr>
        <sz val="11"/>
        <color rgb="FF000000"/>
        <rFont val="Arial"/>
        <family val="2"/>
      </rPr>
      <t>) car cela force l'arrêt sur ces éléments lors du parcours de la page au clavier, alors que ce ne sont pas des éléments interactifs.</t>
    </r>
  </si>
  <si>
    <r>
      <t xml:space="preserve">Retirer la balise </t>
    </r>
    <r>
      <rPr>
        <i/>
        <sz val="11"/>
        <color rgb="FF000000"/>
        <rFont val="Arial"/>
        <family val="2"/>
      </rPr>
      <t>&lt;h6&gt;</t>
    </r>
    <r>
      <rPr>
        <sz val="11"/>
        <color rgb="FF000000"/>
        <rFont val="Arial"/>
        <family val="2"/>
      </rPr>
      <t xml:space="preserve"> vide qui est présente dans le corps de la page, juste avant "Voir aussi :".
-------
Remplacer la balise </t>
    </r>
    <r>
      <rPr>
        <i/>
        <sz val="11"/>
        <color rgb="FF000000"/>
        <rFont val="Arial"/>
        <family val="2"/>
      </rPr>
      <t>&lt;h6&gt;</t>
    </r>
    <r>
      <rPr>
        <sz val="11"/>
        <color rgb="FF000000"/>
        <rFont val="Arial"/>
        <family val="2"/>
      </rPr>
      <t xml:space="preserve"> autour du titre "Voir aussi :" par une balise </t>
    </r>
    <r>
      <rPr>
        <i/>
        <sz val="11"/>
        <color rgb="FF000000"/>
        <rFont val="Arial"/>
        <family val="2"/>
      </rPr>
      <t>&lt;h2&gt;</t>
    </r>
    <r>
      <rPr>
        <sz val="11"/>
        <color rgb="FF000000"/>
        <rFont val="Arial"/>
        <family val="2"/>
      </rPr>
      <t xml:space="preserve"> .</t>
    </r>
  </si>
  <si>
    <t>Pour le formulaire "Contacter l'agence à propos de cet article", si le formulaire est soumis avec des erreurs de saisie (des champs obligatoires non complétés), les champs qui possèdent des erreurs ont un contour rouge, ce qui invalide ce critère.
Pour être en confirmité avec ce critère, ajouter des messages d'erreur du type "Le champ "Votre email * est obligatoire" afin de clarifier la nature de l'erreur et le(s) champ(s) concerné(s).</t>
  </si>
  <si>
    <r>
      <t xml:space="preserve">La légende de l'image "Vitrophanie Cop21.jpg" n'est pas correctement rattachée à l'image qu'elle décrit.
Pour être en conformité avec ce critère, procéder aux modifications suivantes :
- Encadrer l'image et la légende à l'aide d'une balise </t>
    </r>
    <r>
      <rPr>
        <i/>
        <sz val="11"/>
        <rFont val="Arial"/>
        <family val="2"/>
      </rPr>
      <t>&lt;figure role="figure"&gt;</t>
    </r>
    <r>
      <rPr>
        <sz val="11"/>
        <rFont val="Arial"/>
        <family val="2"/>
      </rPr>
      <t xml:space="preserve"> ;
- Remplacer la balise </t>
    </r>
    <r>
      <rPr>
        <i/>
        <sz val="11"/>
        <rFont val="Arial"/>
        <family val="2"/>
      </rPr>
      <t>&lt;div class="legende&gt;</t>
    </r>
    <r>
      <rPr>
        <sz val="11"/>
        <rFont val="Arial"/>
        <family val="2"/>
      </rPr>
      <t xml:space="preserve"> par une balise </t>
    </r>
    <r>
      <rPr>
        <i/>
        <sz val="11"/>
        <rFont val="Arial"/>
        <family val="2"/>
      </rPr>
      <t>&lt;figcaption&gt;</t>
    </r>
    <r>
      <rPr>
        <sz val="11"/>
        <rFont val="Arial"/>
        <family val="2"/>
      </rPr>
      <t xml:space="preserve"> ;
- Ajouter l'attribut </t>
    </r>
    <r>
      <rPr>
        <i/>
        <sz val="11"/>
        <rFont val="Arial"/>
        <family val="2"/>
      </rPr>
      <t>aria-label</t>
    </r>
    <r>
      <rPr>
        <sz val="11"/>
        <rFont val="Arial"/>
        <family val="2"/>
      </rPr>
      <t xml:space="preserve"> à la balise</t>
    </r>
    <r>
      <rPr>
        <i/>
        <sz val="11"/>
        <rFont val="Arial"/>
        <family val="2"/>
      </rPr>
      <t xml:space="preserve"> &lt;figure&gt;</t>
    </r>
    <r>
      <rPr>
        <sz val="11"/>
        <rFont val="Arial"/>
        <family val="2"/>
      </rPr>
      <t xml:space="preserve"> en lui renseignant la même valeur que celle de la légende
À terme, on obtiendra donc :
</t>
    </r>
    <r>
      <rPr>
        <i/>
        <sz val="11"/>
        <rFont val="Arial"/>
        <family val="2"/>
      </rPr>
      <t>&lt;</t>
    </r>
    <r>
      <rPr>
        <b/>
        <i/>
        <sz val="11"/>
        <rFont val="Arial"/>
        <family val="2"/>
      </rPr>
      <t>figure role="figure" aria-label="Agence de l’Eau Artois Picardie - AEAP"</t>
    </r>
    <r>
      <rPr>
        <i/>
        <sz val="11"/>
        <rFont val="Arial"/>
        <family val="2"/>
      </rPr>
      <t xml:space="preserve">&gt;
   &lt;img src="[…] </t>
    </r>
    <r>
      <rPr>
        <b/>
        <i/>
        <sz val="11"/>
        <rFont val="Arial"/>
        <family val="2"/>
      </rPr>
      <t xml:space="preserve">alt="Photo de la façade des locaux de l'Agence de l'eau Artois-Picardie (AEAP)" </t>
    </r>
    <r>
      <rPr>
        <i/>
        <sz val="11"/>
        <rFont val="Arial"/>
        <family val="2"/>
      </rPr>
      <t>/&gt;
  &lt;</t>
    </r>
    <r>
      <rPr>
        <b/>
        <i/>
        <sz val="11"/>
        <rFont val="Arial"/>
        <family val="2"/>
      </rPr>
      <t>figcaption</t>
    </r>
    <r>
      <rPr>
        <i/>
        <sz val="11"/>
        <rFont val="Arial"/>
        <family val="2"/>
      </rPr>
      <t xml:space="preserve"> class="legende"&gt;Agence de l’Eau Artois Picardie - AEAP&lt;/figcaption&gt;
&lt;/figure&gt;</t>
    </r>
  </si>
  <si>
    <r>
      <t xml:space="preserve">Le formulaire de contact n'est pas accessible, car le bouton "Contacter l'agence à propos de cet article" n'est atteignable ni pas le clavier, ni par les lecteurs d'écran .
Pour y remédier :
- Structurer le bouton (balise </t>
    </r>
    <r>
      <rPr>
        <i/>
        <sz val="11"/>
        <rFont val="Arial"/>
        <family val="2"/>
      </rPr>
      <t>&lt;div class="ctools-collapsible-handle"&gt;</t>
    </r>
    <r>
      <rPr>
        <sz val="11"/>
        <rFont val="Arial"/>
        <family val="2"/>
      </rPr>
      <t xml:space="preserve">) avec une balise </t>
    </r>
    <r>
      <rPr>
        <b/>
        <i/>
        <sz val="11"/>
        <rFont val="Arial"/>
        <family val="2"/>
      </rPr>
      <t>&lt;button type="button"&gt;</t>
    </r>
    <r>
      <rPr>
        <sz val="11"/>
        <rFont val="Arial"/>
        <family val="2"/>
      </rPr>
      <t xml:space="preserve"> ;
- Lui ajouter un attribut </t>
    </r>
    <r>
      <rPr>
        <b/>
        <i/>
        <sz val="11"/>
        <rFont val="Arial"/>
        <family val="2"/>
      </rPr>
      <t>aria-expanded</t>
    </r>
    <r>
      <rPr>
        <sz val="11"/>
        <rFont val="Arial"/>
        <family val="2"/>
      </rPr>
      <t xml:space="preserve"> qui, de manière dynamique, prendra la valeur "true" lorsque le formulaire de contact est déplié, et "false" dans le cas contraire.
Une fois ces correctifs appliqués, vérifier le fonctionnement de ce bouton au clavier : lorsque ce bouton reçoit le focus, un appui sur la touche "Entrée" ou "Espace" doit afficher/masquer le formulaire de contact.
-----
Une fois le formulaire déplié, le bouton avec un chevron vers le haut (balise </t>
    </r>
    <r>
      <rPr>
        <i/>
        <sz val="11"/>
        <rFont val="Arial"/>
        <family val="2"/>
      </rPr>
      <t>&lt;span class="fa fa-caret-up"&gt;</t>
    </r>
    <r>
      <rPr>
        <sz val="11"/>
        <rFont val="Arial"/>
        <family val="2"/>
      </rPr>
      <t>) n'est pas accessible au clavier ni aux lecteurs d'écran. De plus, il ne possède pas d'intitulé. 
Vous pouvez :
- Soit retirer ce bouton : en effet, une fois le correctif décrit ci-avant appliqué, le bouton "Contacter l'agence à propos de cet article" devra permettre d'afficher et de masquer le formulaire ;
- Soit le structurer à l'aide d'une balise &lt;button type="button"&gt; (et donc le sortir de la balise &lt;div class="ctools-collapsible-handle"&gt; pour créer un autre bouton attenant au premier. 
-----
Cf. critère 7.3.</t>
    </r>
  </si>
  <si>
    <r>
      <rPr>
        <sz val="11"/>
        <color theme="1"/>
        <rFont val="Arial"/>
        <family val="2"/>
      </rPr>
      <t xml:space="preserve">Pour le logo présent dans l'en-tête du site, procéder aux modifications suivantes : 
- Modifier la valeur de l'attribut </t>
    </r>
    <r>
      <rPr>
        <i/>
        <sz val="11"/>
        <color theme="1"/>
        <rFont val="Arial"/>
        <family val="2"/>
      </rPr>
      <t>alt</t>
    </r>
    <r>
      <rPr>
        <sz val="11"/>
        <color theme="1"/>
        <rFont val="Arial"/>
        <family val="2"/>
      </rPr>
      <t xml:space="preserve"> pour le logo par "Agence de l'eau Artois-Picardie (aller à l'accueil)" ;
- Retirer l'attribut </t>
    </r>
    <r>
      <rPr>
        <i/>
        <sz val="11"/>
        <color theme="1"/>
        <rFont val="Arial"/>
        <family val="2"/>
      </rPr>
      <t>title</t>
    </r>
    <r>
      <rPr>
        <sz val="11"/>
        <color theme="1"/>
        <rFont val="Arial"/>
        <family val="2"/>
      </rPr>
      <t xml:space="preserve"> présent sur la balise </t>
    </r>
    <r>
      <rPr>
        <i/>
        <sz val="11"/>
        <color theme="1"/>
        <rFont val="Arial"/>
        <family val="2"/>
      </rPr>
      <t>&lt;a class="site-logo"&gt;</t>
    </r>
    <r>
      <rPr>
        <sz val="11"/>
        <color theme="1"/>
        <rFont val="Arial"/>
        <family val="2"/>
      </rPr>
      <t xml:space="preserve">.
On obtiendra :
</t>
    </r>
    <r>
      <rPr>
        <i/>
        <sz val="11"/>
        <color theme="1"/>
        <rFont val="Arial"/>
        <family val="2"/>
      </rPr>
      <t xml:space="preserve">&lt;a class="site-logo" href="[...]"&gt;
   &lt;img src="[...]" </t>
    </r>
    <r>
      <rPr>
        <b/>
        <i/>
        <sz val="11"/>
        <color theme="1"/>
        <rFont val="Arial"/>
        <family val="2"/>
      </rPr>
      <t>alt="Agence de l'eau Artois-Picardie (aller à l'accueil)"</t>
    </r>
    <r>
      <rPr>
        <i/>
        <sz val="11"/>
        <color theme="1"/>
        <rFont val="Arial"/>
        <family val="2"/>
      </rPr>
      <t xml:space="preserve">&gt;
&lt;/a&gt;
</t>
    </r>
    <r>
      <rPr>
        <sz val="11"/>
        <color rgb="FF000000"/>
        <rFont val="Arial"/>
        <family val="2"/>
      </rPr>
      <t>-----
Dans la section "Nouvelles publications", les liens qui entourent les images ne sont pas explicites.
En effet, les attributs</t>
    </r>
    <r>
      <rPr>
        <i/>
        <sz val="11"/>
        <color rgb="FF000000"/>
        <rFont val="Arial"/>
        <family val="2"/>
      </rPr>
      <t xml:space="preserve"> alt</t>
    </r>
    <r>
      <rPr>
        <sz val="11"/>
        <color rgb="FF000000"/>
        <rFont val="Arial"/>
        <family val="2"/>
      </rPr>
      <t xml:space="preserve"> des images ne sont pas renseignés par des intitulés pertinents (exemple : "VIGNETTE_PLAQUETTE_GEPBIO_2021.jpg") et ne permettent donc pas aux personnes naviguant à l'aide d'un lecteur d'écran de comprendre quelle est la cible du lien.
À minima, renseigner les attributs </t>
    </r>
    <r>
      <rPr>
        <i/>
        <sz val="11"/>
        <color rgb="FF000000"/>
        <rFont val="Arial"/>
        <family val="2"/>
      </rPr>
      <t>alt</t>
    </r>
    <r>
      <rPr>
        <sz val="11"/>
        <color rgb="FF000000"/>
        <rFont val="Arial"/>
        <family val="2"/>
      </rPr>
      <t xml:space="preserve"> des images par les titres des documents qui apparaissent à l'écran.
À titre d'exemple, pour le troisième item de la liste, on obtiendra : 
</t>
    </r>
    <r>
      <rPr>
        <i/>
        <sz val="11"/>
        <color rgb="FF000000"/>
        <rFont val="Arial"/>
        <family val="2"/>
      </rPr>
      <t xml:space="preserve">&lt;a href="[...]"&gt;
   &lt;img src=".../vignette_plaquette_gepbio_2021.jpg" </t>
    </r>
    <r>
      <rPr>
        <b/>
        <i/>
        <sz val="11"/>
        <color rgb="FF000000"/>
        <rFont val="Arial"/>
        <family val="2"/>
      </rPr>
      <t>alt="Consulter la plaquette La gestion intégrée et durable des eaux pluviales au service de la biodiversité en ville"</t>
    </r>
    <r>
      <rPr>
        <i/>
        <sz val="11"/>
        <color rgb="FF000000"/>
        <rFont val="Arial"/>
        <family val="2"/>
      </rPr>
      <t xml:space="preserve">&gt;
&lt;/a&gt;
</t>
    </r>
    <r>
      <rPr>
        <sz val="11"/>
        <color rgb="FF000000"/>
        <rFont val="Arial"/>
        <family val="2"/>
      </rPr>
      <t>Procéder de la même manière pour les 3 autres items de la liste.</t>
    </r>
  </si>
  <si>
    <r>
      <t xml:space="preserve">Dans la barre de navigation secondaire "Vous êtes" (balise </t>
    </r>
    <r>
      <rPr>
        <i/>
        <sz val="11"/>
        <color rgb="FF000000"/>
        <rFont val="Arial"/>
        <family val="2"/>
      </rPr>
      <t>&lt;div id="block-views-menu-cible-block"&gt;</t>
    </r>
    <r>
      <rPr>
        <sz val="11"/>
        <color rgb="FF000000"/>
        <rFont val="Arial"/>
        <family val="2"/>
      </rPr>
      <t xml:space="preserve">), les liens contenant les pictogrammes sont considérés comme sans intitulé, ce qui invalide ce critère.
Faire en sorte qu'il n'y ait qu'une seule balise </t>
    </r>
    <r>
      <rPr>
        <i/>
        <sz val="11"/>
        <color rgb="FF000000"/>
        <rFont val="Arial"/>
        <family val="2"/>
      </rPr>
      <t>&lt;a&gt;</t>
    </r>
    <r>
      <rPr>
        <sz val="11"/>
        <color rgb="FF000000"/>
        <rFont val="Arial"/>
        <family val="2"/>
      </rPr>
      <t xml:space="preserve"> et qu'elle englobe le pictogramme et l'intitulé.
À titre d'exemple, pour le lien "Particulier", on obtiendrait :
</t>
    </r>
    <r>
      <rPr>
        <i/>
        <sz val="11"/>
        <color rgb="FF000000"/>
        <rFont val="Arial"/>
        <family val="2"/>
      </rPr>
      <t xml:space="preserve">&lt;a href="[...]"&gt;
   &lt;span class="circle color-bleu fa fa-user" </t>
    </r>
    <r>
      <rPr>
        <b/>
        <i/>
        <sz val="11"/>
        <color rgb="FF000000"/>
        <rFont val="Arial"/>
        <family val="2"/>
      </rPr>
      <t>aria-hidden="true"</t>
    </r>
    <r>
      <rPr>
        <i/>
        <sz val="11"/>
        <color rgb="FF000000"/>
        <rFont val="Arial"/>
        <family val="2"/>
      </rPr>
      <t xml:space="preserve">&gt;&lt;/span&gt;
   </t>
    </r>
    <r>
      <rPr>
        <b/>
        <i/>
        <sz val="11"/>
        <color rgb="FF000000"/>
        <rFont val="Arial"/>
        <family val="2"/>
      </rPr>
      <t>&lt;span&gt;Particulier&lt;/span&gt;</t>
    </r>
    <r>
      <rPr>
        <i/>
        <sz val="11"/>
        <color rgb="FF000000"/>
        <rFont val="Arial"/>
        <family val="2"/>
      </rPr>
      <t xml:space="preserve">
&lt;/a&gt;</t>
    </r>
  </si>
  <si>
    <r>
      <rPr>
        <sz val="11"/>
        <color theme="1"/>
        <rFont val="Arial"/>
        <family val="2"/>
      </rPr>
      <t xml:space="preserve">Les sous-menus du menu principal ne sont pas accessibles aux personnes naviguant au clavier ou via un lecteur d'écran, ce qui est un point très bloquant.
En conséquence, procéder aux modifications suivantes :
- Structurer les déclencheurs des menus déroulants avec une balise </t>
    </r>
    <r>
      <rPr>
        <i/>
        <sz val="11"/>
        <color theme="1"/>
        <rFont val="Arial"/>
        <family val="2"/>
      </rPr>
      <t>&lt;button type="button"&gt;</t>
    </r>
    <r>
      <rPr>
        <sz val="11"/>
        <color theme="1"/>
        <rFont val="Arial"/>
        <family val="2"/>
      </rPr>
      <t xml:space="preserve"> ;
- Ajouter un attribut aria-expanded qui, de manière dynamique, prend la valeur "true" lorsque le sous-menu est déroulé et prend la valeur "false" dans le cas contraire ;
Vérifier le bon fonctionnement de ce bouton au clavier : une fois focusé, l’appui sur la touche "Entrée" et l’appui sur la touche "Espace" doit permettre de l’activer (affichage/masquage de son sous-menu).
</t>
    </r>
    <r>
      <rPr>
        <sz val="11"/>
        <rFont val="Arial"/>
        <family val="2"/>
      </rPr>
      <t>-----
Le carrousel principal de la page d'accueil présente plusieurs non-conformités, à savoir :
- Les boutons de défilement "&lt;" et "&gt;" ne possèdent pas d'intitulés, ce qui les rend inaccessibles aux personnes naviguant à l'aide d'un lecteur d'écran ;
- Les boutons de défilement "&lt;" et "&gt;" ne sont pas pleinement fonctionnels au clavier (ils ne se déclenchent pas si l'on presse la touche "Échap") ; de plus, la prise de focus sur ces éléments n'est pas visible ;
- Il n'est pas possible de naviguer sur les vignettes pour passer directement à une slide précise ;
- Les slides n'apparaissant pas à l'écran peuvent être atteintes au clavier et lues par le lecteur d'écran.
Avez-vous la main sur le script utilisé pour le modifier en profondeur ?
- Si oui, nous vous fournirons la liste exhaustive et détaillée des corrections à lui appliquer.
- Sinon, il faudra envisager de remplacer l'actuel script utilisé par un script accessible par défaut et répondant à vos besoins fonctionnels.
Nous nous tenons donc à votre écoute à ce sujet.
Ce point pourra être discuté plus en détail lors de la réunion de restitution de cet audit.</t>
    </r>
    <r>
      <rPr>
        <sz val="11"/>
        <color rgb="FF000000"/>
        <rFont val="Arial"/>
        <family val="2"/>
      </rPr>
      <t xml:space="preserve">
</t>
    </r>
    <r>
      <rPr>
        <i/>
        <sz val="11"/>
        <color theme="1" tint="0.34998626667073579"/>
        <rFont val="Arial"/>
        <family val="2"/>
      </rPr>
      <t>(Suite des corrections dans la cellule de droite)</t>
    </r>
  </si>
  <si>
    <r>
      <t xml:space="preserve">Le code source généré des pages du site contient plusieurs erreurs selon le standard W3C, ce qui invalide le critère.
Pour y remédier, corriger les types d’erreurs suivants remontés par le validateur du W3C (https://validator.w3.org) :
- Le non-respect des règles d’écriture des balises et attributs.
- La mauvaise imbrication des balises.
- La mauvaise ouverture et/ou fermeture de balises.
- La non unicité de valeurs d’attributs id.
- La multiplicité d’attributs identiques sur une même balise.
</t>
    </r>
    <r>
      <rPr>
        <u/>
        <sz val="11"/>
        <color rgb="FF000000"/>
        <rFont val="Arial"/>
        <family val="2"/>
      </rPr>
      <t>Remarque :</t>
    </r>
    <r>
      <rPr>
        <sz val="11"/>
        <color rgb="FF000000"/>
        <rFont val="Arial"/>
        <family val="2"/>
      </rPr>
      <t xml:space="preserve">
Il est probable qu'une importante partie de ces erreurs soit corrigée en même temps que d'autres critères. C'est pourquoi il est préférable de procéder aux corrections induites par cette analyse de code en dernier lieu.</t>
    </r>
  </si>
  <si>
    <r>
      <t xml:space="preserve">Le champ de recherche n'a pas d'étiquette associée, ce qui invalide ce critère. Pour être en conformité avec ce critère, ajouter un attribut </t>
    </r>
    <r>
      <rPr>
        <b/>
        <i/>
        <sz val="11"/>
        <color rgb="FF000000"/>
        <rFont val="Arial"/>
        <family val="2"/>
      </rPr>
      <t>title</t>
    </r>
    <r>
      <rPr>
        <sz val="11"/>
        <color rgb="FF000000"/>
        <rFont val="Arial"/>
        <family val="2"/>
      </rPr>
      <t xml:space="preserve"> sur le champ de recherche (balise </t>
    </r>
    <r>
      <rPr>
        <i/>
        <sz val="11"/>
        <color rgb="FF000000"/>
        <rFont val="Arial"/>
        <family val="2"/>
      </rPr>
      <t>&lt;input&gt;</t>
    </r>
    <r>
      <rPr>
        <sz val="11"/>
        <color rgb="FF000000"/>
        <rFont val="Arial"/>
        <family val="2"/>
      </rPr>
      <t xml:space="preserve">).
Ainsi, on obtient le code suivant : 
</t>
    </r>
    <r>
      <rPr>
        <i/>
        <sz val="11"/>
        <color rgb="FF000000"/>
        <rFont val="Arial"/>
        <family val="2"/>
      </rPr>
      <t xml:space="preserve">&lt;div class="searchBar"&gt;
   &lt;input </t>
    </r>
    <r>
      <rPr>
        <b/>
        <i/>
        <sz val="11"/>
        <color rgb="FF000000"/>
        <rFont val="Arial"/>
        <family val="2"/>
      </rPr>
      <t>id="seach-input"</t>
    </r>
    <r>
      <rPr>
        <i/>
        <sz val="11"/>
        <color rgb="FF000000"/>
        <rFont val="Arial"/>
        <family val="2"/>
      </rPr>
      <t xml:space="preserve"> placeholder="Rechercher sur le site" </t>
    </r>
    <r>
      <rPr>
        <b/>
        <i/>
        <sz val="11"/>
        <color rgb="FF000000"/>
        <rFont val="Arial"/>
        <family val="2"/>
      </rPr>
      <t>title="Rechercher sur le site"</t>
    </r>
    <r>
      <rPr>
        <i/>
        <sz val="11"/>
        <color rgb="FF000000"/>
        <rFont val="Arial"/>
        <family val="2"/>
      </rPr>
      <t xml:space="preserve"> /&gt;
   [...]
&lt;/div&gt;</t>
    </r>
  </si>
  <si>
    <r>
      <t xml:space="preserve">Ajouter des balises </t>
    </r>
    <r>
      <rPr>
        <i/>
        <sz val="11"/>
        <color rgb="FF000000"/>
        <rFont val="Arial"/>
        <family val="2"/>
      </rPr>
      <t>&lt;h2&gt;</t>
    </r>
    <r>
      <rPr>
        <sz val="11"/>
        <color rgb="FF000000"/>
        <rFont val="Arial"/>
        <family val="2"/>
      </rPr>
      <t xml:space="preserve"> autour des titres suivants : 
- Éditeur
- Adresse du siège social
- Loi applicable
- Crédits
- Site réalisée sous CMS Drupal
- Contenus, crédits photographiques et illustrations
- Liens hypertextes
- Politique de confidentialité des données
- Cookies</t>
    </r>
  </si>
  <si>
    <r>
      <t xml:space="preserve">Retirer les balises </t>
    </r>
    <r>
      <rPr>
        <i/>
        <sz val="11"/>
        <rFont val="Arial"/>
        <family val="2"/>
      </rPr>
      <t>&lt;ol&gt;</t>
    </r>
    <r>
      <rPr>
        <sz val="11"/>
        <rFont val="Arial"/>
        <family val="2"/>
      </rPr>
      <t xml:space="preserve"> et </t>
    </r>
    <r>
      <rPr>
        <i/>
        <sz val="11"/>
        <rFont val="Arial"/>
        <family val="2"/>
      </rPr>
      <t>&lt;li&gt;</t>
    </r>
    <r>
      <rPr>
        <sz val="11"/>
        <rFont val="Arial"/>
        <family val="2"/>
      </rPr>
      <t xml:space="preserve"> qui structurent les éléments suivants :
- "Responsable des traitements de données à caractère personnel :"
- "Exercice des droits d'accès et de rectification"
- "Caractéristiques des traitements de données à caractère personnel mis en œuvre par l’agence sur le site www.eau-artois-picardie.fr"
Les remplacer par des balises</t>
    </r>
    <r>
      <rPr>
        <i/>
        <sz val="11"/>
        <rFont val="Arial"/>
        <family val="2"/>
      </rPr>
      <t xml:space="preserve"> &lt;h3&gt;</t>
    </r>
    <r>
      <rPr>
        <sz val="11"/>
        <rFont val="Arial"/>
        <family val="2"/>
      </rPr>
      <t>.</t>
    </r>
  </si>
  <si>
    <t>Cf. P01 (commentaire concernant les pictogrammes)
-----
Les chevrons présents devant les liens "anah.fr" ou "par les agences de l'eau" (etc.) sont lus par les lecteurs d'écran, ce qui rend l'intitulé du lien inintelligible. 
Pour y remedier :
- Structurer les liste de liens au moyen de balises &lt;ul&gt; et &lt;li&gt; ;
- Remplacer les caractères "&gt;&gt;&gt;" par des puces gérées par le CSS (propriété CSS background-image ou icône issue de la police d'icônes).</t>
  </si>
  <si>
    <r>
      <t xml:space="preserve">Certains éléments ne respectent pas les règles de contraste minimum (4.5:1), à savoir :
- Dans les panneaux dépliants, les textes bleus sur fond gris comme les liens ou les titres de niveau 6 (balises </t>
    </r>
    <r>
      <rPr>
        <i/>
        <sz val="11"/>
        <color rgb="FF000000"/>
        <rFont val="Arial"/>
        <family val="2"/>
      </rPr>
      <t>&lt;h6&gt;</t>
    </r>
    <r>
      <rPr>
        <sz val="11"/>
        <color rgb="FF000000"/>
        <rFont val="Arial"/>
        <family val="2"/>
      </rPr>
      <t>) (contraste égal à 4.21).
Cf. rapport annexe qui reprend ces éléments plus en détail et présente des pistes de correction.</t>
    </r>
  </si>
  <si>
    <r>
      <t xml:space="preserve">Remplacer les attributs </t>
    </r>
    <r>
      <rPr>
        <i/>
        <sz val="11"/>
        <rFont val="Arial"/>
        <family val="2"/>
      </rPr>
      <t>tabindex="-1"</t>
    </r>
    <r>
      <rPr>
        <sz val="11"/>
        <rFont val="Arial"/>
        <family val="2"/>
      </rPr>
      <t xml:space="preserve"> par </t>
    </r>
    <r>
      <rPr>
        <i/>
        <sz val="11"/>
        <rFont val="Arial"/>
        <family val="2"/>
      </rPr>
      <t>tabindex="0"</t>
    </r>
    <r>
      <rPr>
        <sz val="11"/>
        <rFont val="Arial"/>
        <family val="2"/>
      </rPr>
      <t xml:space="preserve"> sur les en-têtes de panneaux dépliants lorsque les panneaux sont réduits (balises </t>
    </r>
    <r>
      <rPr>
        <i/>
        <sz val="11"/>
        <rFont val="Arial"/>
        <family val="2"/>
      </rPr>
      <t>&lt;div class="views-accordion-header" aria-selected="false"&gt;</t>
    </r>
    <r>
      <rPr>
        <sz val="11"/>
        <rFont val="Arial"/>
        <family val="2"/>
      </rPr>
      <t xml:space="preserve">).
Retirer les balises </t>
    </r>
    <r>
      <rPr>
        <i/>
        <sz val="11"/>
        <rFont val="Arial"/>
        <family val="2"/>
      </rPr>
      <t>&lt;a&gt;</t>
    </r>
    <r>
      <rPr>
        <sz val="11"/>
        <rFont val="Arial"/>
        <family val="2"/>
      </rPr>
      <t xml:space="preserve"> qui entourent les intitulés des en-têtes de panneaux dépliants.
Au chargement de la page, pour un panneau non déplié, on obtiendra :
</t>
    </r>
    <r>
      <rPr>
        <i/>
        <sz val="11"/>
        <rFont val="Arial"/>
        <family val="2"/>
      </rPr>
      <t xml:space="preserve">&lt;div class="views-accordion-header [...]" aria-selected="false" </t>
    </r>
    <r>
      <rPr>
        <b/>
        <i/>
        <sz val="11"/>
        <rFont val="Arial"/>
        <family val="2"/>
      </rPr>
      <t>tabindex="0"</t>
    </r>
    <r>
      <rPr>
        <i/>
        <sz val="11"/>
        <rFont val="Arial"/>
        <family val="2"/>
      </rPr>
      <t xml:space="preserve">&gt;
   &lt;span class="ui-icon [...]"&gt;&lt;/span&gt;
   Titre du panneau
&lt;/div&gt;
</t>
    </r>
    <r>
      <rPr>
        <sz val="11"/>
        <rFont val="Arial"/>
        <family val="2"/>
      </rPr>
      <t xml:space="preserve">
À l'inverse, remplacer les attributs </t>
    </r>
    <r>
      <rPr>
        <i/>
        <sz val="11"/>
        <rFont val="Arial"/>
        <family val="2"/>
      </rPr>
      <t>tabindex="0"</t>
    </r>
    <r>
      <rPr>
        <sz val="11"/>
        <rFont val="Arial"/>
        <family val="2"/>
      </rPr>
      <t xml:space="preserve"> par </t>
    </r>
    <r>
      <rPr>
        <i/>
        <sz val="11"/>
        <rFont val="Arial"/>
        <family val="2"/>
      </rPr>
      <t>tabindex="-1"</t>
    </r>
    <r>
      <rPr>
        <sz val="11"/>
        <rFont val="Arial"/>
        <family val="2"/>
      </rPr>
      <t xml:space="preserve"> sur les en-têtes de panneaux dépliants lorsque les panneaux sont dépliés (balises </t>
    </r>
    <r>
      <rPr>
        <i/>
        <sz val="11"/>
        <rFont val="Arial"/>
        <family val="2"/>
      </rPr>
      <t>&lt;div class="views-accordion-header" aria-selected="true"&gt;</t>
    </r>
    <r>
      <rPr>
        <sz val="11"/>
        <rFont val="Arial"/>
        <family val="2"/>
      </rPr>
      <t>).</t>
    </r>
  </si>
  <si>
    <r>
      <t>Dans le panneau dépliant "Quels gestes mettre en œuvre pour diminuer la consommation d'eau à la maison ?", remplacer les balises</t>
    </r>
    <r>
      <rPr>
        <i/>
        <sz val="11"/>
        <color rgb="FF000000"/>
        <rFont val="Arial"/>
        <family val="2"/>
      </rPr>
      <t xml:space="preserve"> &lt;p&gt;</t>
    </r>
    <r>
      <rPr>
        <sz val="11"/>
        <color rgb="FF000000"/>
        <rFont val="Arial"/>
        <family val="2"/>
      </rPr>
      <t xml:space="preserve"> par des balises </t>
    </r>
    <r>
      <rPr>
        <i/>
        <sz val="11"/>
        <color rgb="FF000000"/>
        <rFont val="Arial"/>
        <family val="2"/>
      </rPr>
      <t>&lt;li&gt;</t>
    </r>
    <r>
      <rPr>
        <sz val="11"/>
        <color rgb="FF000000"/>
        <rFont val="Arial"/>
        <family val="2"/>
      </rPr>
      <t xml:space="preserve"> et ajouter une balise </t>
    </r>
    <r>
      <rPr>
        <i/>
        <sz val="11"/>
        <color rgb="FF000000"/>
        <rFont val="Arial"/>
        <family val="2"/>
      </rPr>
      <t>&lt;ul&gt;</t>
    </r>
    <r>
      <rPr>
        <sz val="11"/>
        <color rgb="FF000000"/>
        <rFont val="Arial"/>
        <family val="2"/>
      </rPr>
      <t xml:space="preserve"> pour englober l'ensemble de la liste.
L'utilisation des balises </t>
    </r>
    <r>
      <rPr>
        <i/>
        <sz val="11"/>
        <color rgb="FF000000"/>
        <rFont val="Arial"/>
        <family val="2"/>
      </rPr>
      <t>&lt;ul&gt;</t>
    </r>
    <r>
      <rPr>
        <sz val="11"/>
        <color rgb="FF000000"/>
        <rFont val="Arial"/>
        <family val="2"/>
      </rPr>
      <t xml:space="preserve"> et </t>
    </r>
    <r>
      <rPr>
        <i/>
        <sz val="11"/>
        <color rgb="FF000000"/>
        <rFont val="Arial"/>
        <family val="2"/>
      </rPr>
      <t>&lt;li&gt;</t>
    </r>
    <r>
      <rPr>
        <sz val="11"/>
        <color rgb="FF000000"/>
        <rFont val="Arial"/>
        <family val="2"/>
      </rPr>
      <t xml:space="preserve"> est toute indiquée pour structurer une liste non ordonnée, ce qui est le cas de cette énumération de gestes.
On obtiendrait donc le résultat suivant : 
</t>
    </r>
    <r>
      <rPr>
        <i/>
        <sz val="11"/>
        <color rgb="FF000000"/>
        <rFont val="Arial"/>
        <family val="2"/>
      </rPr>
      <t xml:space="preserve">&lt;ul&gt;
   &lt;li&gt;La chasse aux fuites [...]&lt;/li&gt;
   &lt;li&gt; Préférer la douche [...]&lt;/li&gt;
   [...]
&lt;/ul&gt;
</t>
    </r>
    <r>
      <rPr>
        <sz val="11"/>
        <color rgb="FF000000"/>
        <rFont val="Arial"/>
        <family val="2"/>
      </rPr>
      <t xml:space="preserve">-----
Même remarque pour le panneau dépliant "Quelles sont les aides financières pour l'assainissement individuel ?" avec les listes introduites par "Les propriétaires [...] peuvent bénéficier :" ou "Pour en savoir plus sur les travaux éligibles, les formes d'aides [...]".
-----
Dans le panneau dépliant "Qui contrôle l'eau du robinet ?", il y a une balise </t>
    </r>
    <r>
      <rPr>
        <i/>
        <sz val="11"/>
        <color rgb="FF000000"/>
        <rFont val="Arial"/>
        <family val="2"/>
      </rPr>
      <t>&lt;ul&gt;</t>
    </r>
    <r>
      <rPr>
        <sz val="11"/>
        <color rgb="FF000000"/>
        <rFont val="Arial"/>
        <family val="2"/>
      </rPr>
      <t xml:space="preserve"> qui entoure les deux derniers paragraphes. La retirer et remplacer les balises </t>
    </r>
    <r>
      <rPr>
        <i/>
        <sz val="11"/>
        <color rgb="FF000000"/>
        <rFont val="Arial"/>
        <family val="2"/>
      </rPr>
      <t>&lt;li&gt;</t>
    </r>
    <r>
      <rPr>
        <sz val="11"/>
        <color rgb="FF000000"/>
        <rFont val="Arial"/>
        <family val="2"/>
      </rPr>
      <t xml:space="preserve"> à l'intérieur par des balises </t>
    </r>
    <r>
      <rPr>
        <i/>
        <sz val="11"/>
        <color rgb="FF000000"/>
        <rFont val="Arial"/>
        <family val="2"/>
      </rPr>
      <t>&lt;p&gt;</t>
    </r>
    <r>
      <rPr>
        <sz val="11"/>
        <color rgb="FF000000"/>
        <rFont val="Arial"/>
        <family val="2"/>
      </rPr>
      <t xml:space="preserve">.
-----
Dans le panneau dépliant "Puis-je utiliser mon eau de pluie ?", il y a une balise </t>
    </r>
    <r>
      <rPr>
        <i/>
        <sz val="11"/>
        <color rgb="FF000000"/>
        <rFont val="Arial"/>
        <family val="2"/>
      </rPr>
      <t>&lt;ul&gt;</t>
    </r>
    <r>
      <rPr>
        <sz val="11"/>
        <color rgb="FF000000"/>
        <rFont val="Arial"/>
        <family val="2"/>
      </rPr>
      <t xml:space="preserve"> qui entour les deux derniers paragraphes. La retirer et remplacer les balises </t>
    </r>
    <r>
      <rPr>
        <i/>
        <sz val="11"/>
        <color rgb="FF000000"/>
        <rFont val="Arial"/>
        <family val="2"/>
      </rPr>
      <t>&lt;li&gt;</t>
    </r>
    <r>
      <rPr>
        <sz val="11"/>
        <color rgb="FF000000"/>
        <rFont val="Arial"/>
        <family val="2"/>
      </rPr>
      <t xml:space="preserve"> à l'intérieur par des balises </t>
    </r>
    <r>
      <rPr>
        <i/>
        <sz val="11"/>
        <color rgb="FF000000"/>
        <rFont val="Arial"/>
        <family val="2"/>
      </rPr>
      <t>&lt;p&gt;</t>
    </r>
    <r>
      <rPr>
        <sz val="11"/>
        <color rgb="FF000000"/>
        <rFont val="Arial"/>
        <family val="2"/>
      </rPr>
      <t>.</t>
    </r>
  </si>
  <si>
    <r>
      <t xml:space="preserve">Ajouter un attribut </t>
    </r>
    <r>
      <rPr>
        <i/>
        <sz val="11"/>
        <rFont val="Arial"/>
        <family val="2"/>
      </rPr>
      <t>title</t>
    </r>
    <r>
      <rPr>
        <sz val="11"/>
        <rFont val="Arial"/>
        <family val="2"/>
      </rPr>
      <t xml:space="preserve"> à la balise </t>
    </r>
    <r>
      <rPr>
        <i/>
        <sz val="11"/>
        <rFont val="Arial"/>
        <family val="2"/>
      </rPr>
      <t>&lt;iframe id="iframe-field-iframe-0"&gt;</t>
    </r>
    <r>
      <rPr>
        <sz val="11"/>
        <rFont val="Arial"/>
        <family val="2"/>
      </rPr>
      <t xml:space="preserve"> de recherche des aides attribuées, comme suit :
</t>
    </r>
    <r>
      <rPr>
        <i/>
        <sz val="11"/>
        <rFont val="Arial"/>
        <family val="2"/>
      </rPr>
      <t xml:space="preserve">&lt;iframe id="iframe-field-iframe-0" src="[…]" </t>
    </r>
    <r>
      <rPr>
        <b/>
        <i/>
        <sz val="11"/>
        <rFont val="Arial"/>
        <family val="2"/>
      </rPr>
      <t>title="Rechercher des informations concernant les aides attribuées"</t>
    </r>
    <r>
      <rPr>
        <i/>
        <sz val="11"/>
        <rFont val="Arial"/>
        <family val="2"/>
      </rPr>
      <t>&gt;</t>
    </r>
  </si>
  <si>
    <r>
      <t xml:space="preserve">Dans le formulaire de contact, ajouter la légende "* Champs obligatoires". La positionner avant le premier champ du formulaire.
On structurera cette légende comme suit :
</t>
    </r>
    <r>
      <rPr>
        <i/>
        <sz val="11"/>
        <rFont val="Arial"/>
        <family val="2"/>
      </rPr>
      <t xml:space="preserve">&lt;p&gt;* Champs obligatoires&lt;/p&gt;
</t>
    </r>
    <r>
      <rPr>
        <sz val="11"/>
        <rFont val="Arial"/>
        <family val="2"/>
      </rPr>
      <t>-----</t>
    </r>
    <r>
      <rPr>
        <i/>
        <sz val="11"/>
        <rFont val="Arial"/>
        <family val="2"/>
      </rPr>
      <t xml:space="preserve">
</t>
    </r>
    <r>
      <rPr>
        <sz val="11"/>
        <rFont val="Arial"/>
        <family val="2"/>
      </rPr>
      <t>Dans le cas où le formulaire est envoyé avec des erreurs de saisie (champs obligatoires non renseignés ou valeurs saisies non valides), ajouter dynamiquement l'attribut</t>
    </r>
    <r>
      <rPr>
        <i/>
        <sz val="11"/>
        <rFont val="Arial"/>
        <family val="2"/>
      </rPr>
      <t xml:space="preserve"> aria-invalid="true"</t>
    </r>
    <r>
      <rPr>
        <sz val="11"/>
        <rFont val="Arial"/>
        <family val="2"/>
      </rPr>
      <t xml:space="preserve"> aux balises de type </t>
    </r>
    <r>
      <rPr>
        <i/>
        <sz val="11"/>
        <rFont val="Arial"/>
        <family val="2"/>
      </rPr>
      <t>&lt;input&gt;</t>
    </r>
    <r>
      <rPr>
        <sz val="11"/>
        <rFont val="Arial"/>
        <family val="2"/>
      </rPr>
      <t xml:space="preserve"> et </t>
    </r>
    <r>
      <rPr>
        <i/>
        <sz val="11"/>
        <rFont val="Arial"/>
        <family val="2"/>
      </rPr>
      <t>&lt;textarea&gt;</t>
    </r>
    <r>
      <rPr>
        <sz val="11"/>
        <rFont val="Arial"/>
        <family val="2"/>
      </rPr>
      <t xml:space="preserve"> des champs erronés.
À titre d'exemple, si le champ "Votre email" n'est pas renseigné à la soumission du formulaire, on obtiendra : 
</t>
    </r>
    <r>
      <rPr>
        <i/>
        <sz val="11"/>
        <rFont val="Arial"/>
        <family val="2"/>
      </rPr>
      <t xml:space="preserve">&lt;input id="edit-field-email-commentaire-und-0-email--2" title="Votre email *" placeholder="Votre email *" autocomplete="email" required </t>
    </r>
    <r>
      <rPr>
        <b/>
        <i/>
        <sz val="11"/>
        <rFont val="Arial"/>
        <family val="2"/>
      </rPr>
      <t>aria-invalid="true"</t>
    </r>
    <r>
      <rPr>
        <i/>
        <sz val="11"/>
        <rFont val="Arial"/>
        <family val="2"/>
      </rPr>
      <t>&gt;</t>
    </r>
  </si>
  <si>
    <r>
      <t xml:space="preserve">La légende de l'image "cd3117_012_o_mullie-clair_dimage.jpg" n'est pas correctement rattachée à l'image qu'elle décrit.
Pour être en conformité avec ce critère, procéder aux modifications suivantes : 
- Encadrer l'image et la légende à l'aide d'une balise </t>
    </r>
    <r>
      <rPr>
        <i/>
        <sz val="11"/>
        <rFont val="Arial"/>
        <family val="2"/>
      </rPr>
      <t>&lt;figure role="figure"&gt;</t>
    </r>
    <r>
      <rPr>
        <sz val="11"/>
        <rFont val="Arial"/>
        <family val="2"/>
      </rPr>
      <t xml:space="preserve"> ;
- Remplacer la balise</t>
    </r>
    <r>
      <rPr>
        <i/>
        <sz val="11"/>
        <rFont val="Arial"/>
        <family val="2"/>
      </rPr>
      <t xml:space="preserve"> &lt;div class="legende"&gt;</t>
    </r>
    <r>
      <rPr>
        <sz val="11"/>
        <rFont val="Arial"/>
        <family val="2"/>
      </rPr>
      <t xml:space="preserve"> par une balise</t>
    </r>
    <r>
      <rPr>
        <i/>
        <sz val="11"/>
        <rFont val="Arial"/>
        <family val="2"/>
      </rPr>
      <t xml:space="preserve"> &lt;figcaption&gt;</t>
    </r>
    <r>
      <rPr>
        <sz val="11"/>
        <rFont val="Arial"/>
        <family val="2"/>
      </rPr>
      <t xml:space="preserve"> ;
- Ajouter l'attribut aria-label à la balise </t>
    </r>
    <r>
      <rPr>
        <i/>
        <sz val="11"/>
        <rFont val="Arial"/>
        <family val="2"/>
      </rPr>
      <t>&lt;figure&gt;</t>
    </r>
    <r>
      <rPr>
        <sz val="11"/>
        <rFont val="Arial"/>
        <family val="2"/>
      </rPr>
      <t xml:space="preserve"> en lui renseignant la même valeur que celle de la légende.
À terme, on obtiendra :
</t>
    </r>
    <r>
      <rPr>
        <b/>
        <i/>
        <sz val="11"/>
        <rFont val="Arial"/>
        <family val="2"/>
      </rPr>
      <t>&lt;figure role="figure" aria-label="CD3117_012_O Mullié-Clair d'image"&gt;</t>
    </r>
    <r>
      <rPr>
        <i/>
        <sz val="11"/>
        <rFont val="Arial"/>
        <family val="2"/>
      </rPr>
      <t xml:space="preserve">
   &lt;img src="[…] </t>
    </r>
    <r>
      <rPr>
        <b/>
        <i/>
        <sz val="11"/>
        <rFont val="Arial"/>
        <family val="2"/>
      </rPr>
      <t>alt="Photo aérienne d'un cours d'eau [...]"</t>
    </r>
    <r>
      <rPr>
        <i/>
        <sz val="11"/>
        <rFont val="Arial"/>
        <family val="2"/>
      </rPr>
      <t xml:space="preserve"> /&gt;
   &lt;</t>
    </r>
    <r>
      <rPr>
        <b/>
        <i/>
        <sz val="11"/>
        <rFont val="Arial"/>
        <family val="2"/>
      </rPr>
      <t>figcaption</t>
    </r>
    <r>
      <rPr>
        <i/>
        <sz val="11"/>
        <rFont val="Arial"/>
        <family val="2"/>
      </rPr>
      <t xml:space="preserve"> class="legende"&gt;CD3117_012_O Mullié-Clair d'image&lt;/figcaption&gt;
&lt;/figure&gt;</t>
    </r>
  </si>
  <si>
    <t>Synthèse des résultats de l'audit</t>
  </si>
  <si>
    <r>
      <rPr>
        <b/>
        <sz val="11"/>
        <color rgb="FF000000"/>
        <rFont val="Arial"/>
        <family val="2"/>
      </rPr>
      <t>Pourcentage de critères respectés </t>
    </r>
    <r>
      <rPr>
        <sz val="11"/>
        <color rgb="FF000000"/>
        <rFont val="Arial"/>
        <family val="2"/>
      </rPr>
      <t xml:space="preserve">
</t>
    </r>
    <r>
      <rPr>
        <sz val="10"/>
        <color rgb="FF000000"/>
        <rFont val="Arial"/>
        <family val="2"/>
      </rPr>
      <t>(somme des critères conformes divisée par le nombre de critères applicables) :</t>
    </r>
  </si>
  <si>
    <r>
      <rPr>
        <b/>
        <sz val="11"/>
        <color rgb="FF000000"/>
        <rFont val="Arial"/>
        <family val="2"/>
      </rPr>
      <t>Taux moyen de conformité du service en ligne</t>
    </r>
    <r>
      <rPr>
        <sz val="10"/>
        <color rgb="FF000000"/>
        <rFont val="Arial"/>
        <family val="2"/>
      </rPr>
      <t xml:space="preserve"> 
(moyenne des taux de conformité de chaque page) :</t>
    </r>
  </si>
  <si>
    <t xml:space="preserve">Légende : </t>
  </si>
  <si>
    <r>
      <rPr>
        <b/>
        <sz val="11"/>
        <color rgb="FF7F807F"/>
        <rFont val="Arial"/>
        <family val="2"/>
      </rPr>
      <t>NA</t>
    </r>
    <r>
      <rPr>
        <sz val="11"/>
        <color rgb="FF000000"/>
        <rFont val="Arial"/>
        <family val="2"/>
      </rPr>
      <t xml:space="preserve"> : critère non applicable
</t>
    </r>
    <r>
      <rPr>
        <b/>
        <sz val="11"/>
        <color rgb="FF08828A"/>
        <rFont val="Arial"/>
        <family val="2"/>
      </rPr>
      <t>C</t>
    </r>
    <r>
      <rPr>
        <sz val="11"/>
        <color rgb="FF000000"/>
        <rFont val="Arial"/>
        <family val="2"/>
      </rPr>
      <t xml:space="preserve"> : critère conforme
</t>
    </r>
    <r>
      <rPr>
        <b/>
        <sz val="11"/>
        <color rgb="FF08828A"/>
        <rFont val="Arial"/>
        <family val="2"/>
      </rPr>
      <t>CT</t>
    </r>
    <r>
      <rPr>
        <sz val="11"/>
        <color rgb="FF000000"/>
        <rFont val="Arial"/>
        <family val="2"/>
      </rPr>
      <t xml:space="preserve"> : critère conforme de manière transverse (génère C sur l'ensemble des autres pages en cas d'absence de NC).
</t>
    </r>
    <r>
      <rPr>
        <b/>
        <sz val="11"/>
        <color rgb="FFDD1A3E"/>
        <rFont val="Arial"/>
        <family val="2"/>
      </rPr>
      <t>NC</t>
    </r>
    <r>
      <rPr>
        <sz val="11"/>
        <color rgb="FF000000"/>
        <rFont val="Arial"/>
        <family val="2"/>
      </rPr>
      <t xml:space="preserve"> : critère non conforme
</t>
    </r>
    <r>
      <rPr>
        <b/>
        <sz val="11"/>
        <color rgb="FFDD1A3E"/>
        <rFont val="Arial"/>
        <family val="2"/>
      </rPr>
      <t>NCT</t>
    </r>
    <r>
      <rPr>
        <sz val="11"/>
        <color rgb="FF000000"/>
        <rFont val="Arial"/>
        <family val="2"/>
      </rPr>
      <t xml:space="preserve"> : critère non conforme de manière transverse (génère  NC sur l'ensemble des autres pages)
</t>
    </r>
    <r>
      <rPr>
        <b/>
        <sz val="11"/>
        <color rgb="FF000000"/>
        <rFont val="Arial"/>
        <family val="2"/>
      </rPr>
      <t>NT</t>
    </r>
    <r>
      <rPr>
        <sz val="11"/>
        <color rgb="FF000000"/>
        <rFont val="Arial"/>
        <family val="2"/>
      </rPr>
      <t xml:space="preserve"> : critère non testé</t>
    </r>
  </si>
  <si>
    <t>Thématiques</t>
  </si>
  <si>
    <r>
      <t>N</t>
    </r>
    <r>
      <rPr>
        <b/>
        <vertAlign val="superscript"/>
        <sz val="11"/>
        <color rgb="FF000000"/>
        <rFont val="Arial"/>
        <family val="2"/>
      </rPr>
      <t>o</t>
    </r>
    <r>
      <rPr>
        <b/>
        <sz val="11"/>
        <color rgb="FF000000"/>
        <rFont val="Arial"/>
        <family val="2"/>
      </rPr>
      <t xml:space="preserve"> critère</t>
    </r>
  </si>
  <si>
    <t>Statut pour le site</t>
  </si>
  <si>
    <t>C (Conforme)</t>
  </si>
  <si>
    <t>NC (Non conforme)</t>
  </si>
  <si>
    <t>NA (Non applicable)</t>
  </si>
  <si>
    <t>Taux moyen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</si>
  <si>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</si>
  <si>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</si>
  <si>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</si>
  <si>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</si>
  <si>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</si>
  <si>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</si>
  <si>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</si>
  <si>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</si>
  <si>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</si>
  <si>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</si>
  <si>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</si>
  <si>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</si>
  <si>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</si>
  <si>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</si>
  <si>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</si>
  <si>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</si>
  <si>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</si>
  <si>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</si>
  <si>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</si>
  <si>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</si>
  <si>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</si>
  <si>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</si>
  <si>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</si>
  <si>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</si>
  <si>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</si>
  <si>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</si>
  <si>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</si>
  <si>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</si>
  <si>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</si>
  <si>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</si>
  <si>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</si>
  <si>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</si>
  <si>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</si>
  <si>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</si>
  <si>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</si>
  <si>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</si>
  <si>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</si>
  <si>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</si>
  <si>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</si>
  <si>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</si>
  <si>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</si>
  <si>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</si>
  <si>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</si>
  <si>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</si>
  <si>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</si>
  <si>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</si>
  <si>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</si>
  <si>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</si>
  <si>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</si>
  <si>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</si>
  <si>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</si>
  <si>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</si>
  <si>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</si>
  <si>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</si>
  <si>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</si>
  <si>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</si>
  <si>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</si>
  <si>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</si>
  <si>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</si>
  <si>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</si>
  <si>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</si>
  <si>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</si>
  <si>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</si>
  <si>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</si>
  <si>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(hors cas particuliers)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</si>
  <si>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</si>
  <si>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</si>
  <si>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</si>
  <si>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</si>
  <si>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</si>
  <si>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</si>
  <si>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</si>
  <si>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</si>
  <si>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</si>
  <si>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</si>
  <si>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</si>
  <si>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</si>
  <si>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</si>
  <si>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</si>
  <si>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à l’exception des ancres,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</si>
  <si>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</si>
  <si>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</si>
  <si>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</si>
  <si>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</si>
  <si>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</si>
  <si>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</si>
  <si>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</si>
  <si>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</si>
  <si>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</si>
  <si>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</si>
  <si>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</si>
  <si>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</si>
  <si>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</si>
  <si>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</si>
  <si>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</si>
  <si>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</si>
  <si>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</si>
  <si>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</si>
  <si>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</si>
  <si>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</si>
  <si>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</si>
  <si>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</si>
  <si>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</si>
  <si>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</si>
  <si>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</si>
  <si>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</si>
  <si>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</si>
  <si>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</si>
  <si>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</si>
  <si>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</si>
  <si>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</si>
  <si>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</si>
  <si>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Structure</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</si>
  <si>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</si>
  <si>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</si>
  <si>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</si>
  <si>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</si>
  <si>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</si>
  <si>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</si>
  <si>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</si>
  <si>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</si>
  <si>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</si>
  <si>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</si>
  <si>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</si>
  <si>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</si>
  <si>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</si>
  <si>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</si>
  <si>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</si>
  <si>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</si>
  <si>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</si>
  <si>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</si>
  <si>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</si>
  <si>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</si>
  <si>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</si>
  <si>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</si>
  <si>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</si>
  <si>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</si>
  <si>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</si>
  <si>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</si>
  <si>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</si>
  <si>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</si>
  <si>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</si>
  <si>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</si>
  <si>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</si>
  <si>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</si>
  <si>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</si>
  <si>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</si>
  <si>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</si>
  <si>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</si>
  <si>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</si>
  <si>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</si>
  <si>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</si>
  <si>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</si>
  <si>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</si>
  <si>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</si>
  <si>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</si>
  <si>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</si>
  <si>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</si>
  <si>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</si>
  <si>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</si>
  <si>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</si>
  <si>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</si>
  <si>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formulaire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</si>
  <si>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</si>
  <si>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</si>
  <si>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</si>
  <si>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</si>
  <si>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</si>
  <si>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</si>
  <si>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</si>
  <si>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</si>
  <si>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</si>
  <si>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</si>
  <si>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</si>
  <si>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la saisie des données vérifie-t-elle une de ces conditions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</si>
  <si>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</si>
  <si>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</si>
  <si>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</si>
  <si>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</si>
  <si>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</si>
  <si>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</si>
  <si>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</si>
  <si>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</si>
  <si>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</si>
  <si>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</si>
  <si>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</si>
  <si>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</si>
  <si>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</si>
  <si>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</si>
  <si>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</si>
  <si>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</si>
  <si>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</si>
  <si>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</si>
  <si>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</si>
  <si>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</si>
  <si>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</si>
  <si>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</si>
  <si>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</si>
  <si>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</si>
  <si>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</si>
  <si>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</si>
  <si>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</si>
  <si>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</si>
  <si>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</si>
  <si>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</si>
  <si>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</si>
  <si>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</si>
  <si>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</si>
  <si>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</si>
  <si>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</si>
  <si>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</si>
  <si>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</si>
  <si>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</si>
  <si>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</si>
  <si>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</si>
  <si>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</si>
  <si>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</si>
  <si>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</si>
  <si>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</si>
  <si>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</si>
  <si>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</si>
  <si>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</si>
  <si>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</si>
  <si>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</si>
  <si>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</si>
  <si>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À titre d'exemple, le document PDF "plaquette_emplois_aides_2015_web.pdf" ne respecte pas les critères suivants :
- Le fichier n'a pas de titre ;
- Le fichier n'a pas de langue définie ;
- Certains contrastes de couleurs sont insuffisants (inférieurs à 3:1) ;
- Le document n'est pas structuré à l'aide de niveaux de titres ;
- Les images porteuses d'information n'ont pas d'alternatives textuelles.
Deux solutions sont possibles pour être en conformité avec ce critère : 
- Rendre accessibles les documents PDF (il s'agit notamment de retravailler les éléments cités ci-avant) ;
- Proposer une version alternatives accessibles de ces documents PDF (au format page web, par exemple) qui devront proposer le même niveau d'information que les PDF considérés.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</si>
</sst>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quot;[$€-40C];[Red]&quot;-&quot;#,##0.00&quot; &quot;[$€-40C]"/>
  </numFmts>
  <fonts count="55">
    <font>
      <sz val="12"/>
      <color rgb="FF000000"/>
      <name val="Liberation Sans1"/>
    </font>
    <font>
      <b/>
      <sz val="12"/>
      <color rgb="FFFFFFFF"/>
      <name val="Liberation Sans1"/>
    </font>
    <font>
      <b/>
      <sz val="12"/>
      <color rgb="FF000000"/>
      <name val="Liberation Sans1"/>
    </font>
    <font>
      <b/>
      <sz val="12"/>
      <color rgb="FF808080"/>
      <name val="Liberation Sans1"/>
    </font>
    <font>
      <b/>
      <sz val="8"/>
      <color rgb="FFFFFFFF"/>
      <name val="Liberation Sans1"/>
    </font>
    <font>
      <sz val="8"/>
      <color rgb="FF000000"/>
      <name val="Liberation Sans1"/>
    </font>
    <font>
      <b/>
      <sz val="8"/>
      <color rgb="FF000000"/>
      <name val="Liberation Sans1"/>
    </font>
    <font>
      <u/>
      <sz val="10"/>
      <color rgb="FF0000D4"/>
      <name val="Arial"/>
      <family val="2"/>
    </font>
    <font>
      <b/>
      <i/>
      <sz val="16"/>
      <color rgb="FF000000"/>
      <name val="Liberation Sans1"/>
    </font>
    <font>
      <b/>
      <sz val="8"/>
      <color rgb="FF808080"/>
      <name val="Liberation Sans1"/>
    </font>
    <font>
      <b/>
      <i/>
      <u/>
      <sz val="12"/>
      <color rgb="FF000000"/>
      <name val="Liberation Sans1"/>
    </font>
    <font>
      <b/>
      <sz val="11"/>
      <color rgb="FFFFFFFF"/>
      <name val="Liberation Sans1"/>
    </font>
    <font>
      <b/>
      <sz val="11"/>
      <color rgb="FFFFFFFF"/>
      <name val="Arial"/>
      <family val="2"/>
    </font>
    <font>
      <sz val="11"/>
      <color rgb="FF000000"/>
      <name val="Arial"/>
      <family val="2"/>
    </font>
    <font>
      <b/>
      <sz val="11"/>
      <color rgb="FF000000"/>
      <name val="Arial"/>
      <family val="2"/>
    </font>
    <font>
      <sz val="11"/>
      <color rgb="FF800000"/>
      <name val="Arial"/>
      <family val="2"/>
    </font>
    <font>
      <b/>
      <sz val="11"/>
      <color rgb="FFFF0000"/>
      <name val="Arial"/>
      <family val="2"/>
    </font>
    <font>
      <sz val="11"/>
      <color rgb="FFFFFFFF"/>
      <name val="Arial"/>
      <family val="2"/>
    </font>
    <font>
      <sz val="11"/>
      <color theme="1"/>
      <name val="Arial"/>
      <family val="2"/>
    </font>
    <font>
      <sz val="8"/>
      <name val="Liberation Sans1"/>
    </font>
    <font>
      <sz val="12"/>
      <color rgb="FF000000"/>
      <name val="Arial"/>
      <family val="2"/>
    </font>
    <font>
      <u/>
      <sz val="12"/>
      <color theme="10"/>
      <name val="Liberation Sans1"/>
    </font>
    <font>
      <sz val="11"/>
      <name val="Arial"/>
      <family val="2"/>
    </font>
    <font>
      <b/>
      <sz val="11"/>
      <name val="Arial"/>
      <family val="2"/>
    </font>
    <font>
      <b/>
      <i/>
      <sz val="11"/>
      <name val="Arial"/>
      <family val="2"/>
    </font>
    <font>
      <sz val="11"/>
      <color rgb="FFFF0000"/>
      <name val="Arial"/>
      <family val="2"/>
    </font>
    <font>
      <i/>
      <sz val="11"/>
      <color rgb="FF000000"/>
      <name val="Arial"/>
      <family val="2"/>
    </font>
    <font>
      <u/>
      <sz val="11"/>
      <color rgb="FF000000"/>
      <name val="Arial"/>
      <family val="2"/>
    </font>
    <font>
      <b/>
      <i/>
      <sz val="11"/>
      <color rgb="FF000000"/>
      <name val="Arial"/>
      <family val="2"/>
    </font>
    <font>
      <strike/>
      <sz val="11"/>
      <color rgb="FF000000"/>
      <name val="Arial"/>
      <family val="2"/>
    </font>
    <font>
      <i/>
      <sz val="11"/>
      <color theme="2" tint="-0.249977111117893"/>
      <name val="Arial"/>
      <family val="2"/>
    </font>
    <font>
      <i/>
      <sz val="11"/>
      <name val="Arial"/>
      <family val="2"/>
    </font>
    <font>
      <i/>
      <sz val="11"/>
      <color theme="2" tint="-0.499984740745262"/>
      <name val="Arial"/>
      <family val="2"/>
    </font>
    <font>
      <i/>
      <strike/>
      <sz val="11"/>
      <color rgb="FF000000"/>
      <name val="Arial"/>
      <family val="2"/>
    </font>
    <font>
      <i/>
      <strike/>
      <sz val="11"/>
      <name val="Arial"/>
      <family val="2"/>
    </font>
    <font>
      <sz val="11"/>
      <color theme="1" tint="0.34998626667073579"/>
      <name val="Arial"/>
      <family val="2"/>
    </font>
    <font>
      <i/>
      <sz val="11"/>
      <color theme="1" tint="0.34998626667073579"/>
      <name val="Arial"/>
      <family val="2"/>
    </font>
    <font>
      <sz val="12"/>
      <color theme="1"/>
      <name val="Liberation Sans1"/>
    </font>
    <font>
      <i/>
      <sz val="11"/>
      <color theme="1"/>
      <name val="Arial"/>
      <family val="2"/>
    </font>
    <font>
      <b/>
      <i/>
      <sz val="11"/>
      <color theme="1"/>
      <name val="Arial"/>
      <family val="2"/>
    </font>
    <font>
      <u/>
      <sz val="11"/>
      <name val="Arial"/>
      <family val="2"/>
    </font>
    <font>
      <strike/>
      <sz val="11"/>
      <name val="Arial"/>
      <family val="2"/>
    </font>
    <font>
      <sz val="12"/>
      <color rgb="FF000000"/>
      <name val="Liberation Sans1"/>
    </font>
    <font>
      <b/>
      <sz val="14"/>
      <color rgb="FFFFFFFF"/>
      <name val="Arial"/>
      <family val="2"/>
    </font>
    <font>
      <sz val="12"/>
      <color rgb="FFFFFFFF"/>
      <name val="Arial"/>
      <family val="2"/>
    </font>
    <font>
      <sz val="8"/>
      <color rgb="FF000000"/>
      <name val="Arial"/>
      <family val="2"/>
    </font>
    <font>
      <sz val="10"/>
      <color rgb="FF000000"/>
      <name val="Arial"/>
      <family val="2"/>
    </font>
    <font>
      <b/>
      <sz val="14"/>
      <color rgb="FF000000"/>
      <name val="Arial"/>
      <family val="2"/>
    </font>
    <font>
      <b/>
      <sz val="11"/>
      <color rgb="FF7F807F"/>
      <name val="Arial"/>
      <family val="2"/>
    </font>
    <font>
      <b/>
      <sz val="11"/>
      <color rgb="FF08828A"/>
      <name val="Arial"/>
      <family val="2"/>
    </font>
    <font>
      <b/>
      <sz val="11"/>
      <color rgb="FFDD1A3E"/>
      <name val="Arial"/>
      <family val="2"/>
    </font>
    <font>
      <b/>
      <vertAlign val="superscript"/>
      <sz val="11"/>
      <color rgb="FF000000"/>
      <name val="Arial"/>
      <family val="2"/>
    </font>
    <font>
      <sz val="11"/>
      <color rgb="FF7F807F"/>
      <name val="Arial"/>
      <family val="2"/>
    </font>
    <font>
      <b/>
      <sz val="8"/>
      <color rgb="FF000000"/>
      <name val="Arial"/>
      <family val="2"/>
    </font>
    <font>
      <b/>
      <sz val="11"/>
      <color theme="0"/>
      <name val="Arial"/>
      <family val="2"/>
    </font>
  </fonts>
  <fills count="20">
    <fill>
      <patternFill patternType="none"/>
    </fill>
    <fill>
      <patternFill patternType="gray125"/>
    </fill>
    <fill>
      <patternFill patternType="solid">
        <fgColor rgb="FF07838B"/>
        <bgColor rgb="FF07838B"/>
      </patternFill>
    </fill>
    <fill>
      <patternFill patternType="solid">
        <fgColor rgb="FFFFFFCC"/>
        <bgColor rgb="FFFFFFCC"/>
      </patternFill>
    </fill>
    <fill>
      <patternFill patternType="solid">
        <fgColor rgb="FFFFFFFF"/>
        <bgColor rgb="FFFFFFFF"/>
      </patternFill>
    </fill>
    <fill>
      <patternFill patternType="solid">
        <fgColor rgb="FFDE1B3E"/>
        <bgColor rgb="FFDE1B3E"/>
      </patternFill>
    </fill>
    <fill>
      <patternFill patternType="solid">
        <fgColor rgb="FF000000"/>
        <bgColor rgb="FF000000"/>
      </patternFill>
    </fill>
    <fill>
      <patternFill patternType="solid">
        <fgColor rgb="FFEEEEEE"/>
        <bgColor rgb="FFEEEEEE"/>
      </patternFill>
    </fill>
    <fill>
      <patternFill patternType="solid">
        <fgColor rgb="FF2D77D0"/>
        <bgColor rgb="FF2D77D0"/>
      </patternFill>
    </fill>
    <fill>
      <patternFill patternType="solid">
        <fgColor rgb="FFC81A71"/>
        <bgColor rgb="FFC81A71"/>
      </patternFill>
    </fill>
    <fill>
      <patternFill patternType="solid">
        <fgColor rgb="FF933C53"/>
        <bgColor rgb="FF933C53"/>
      </patternFill>
    </fill>
    <fill>
      <patternFill patternType="solid">
        <fgColor rgb="FF0B43F8"/>
        <bgColor rgb="FF447D9F"/>
      </patternFill>
    </fill>
    <fill>
      <patternFill patternType="solid">
        <fgColor rgb="FFFED000"/>
        <bgColor rgb="FFE6C35C"/>
      </patternFill>
    </fill>
    <fill>
      <patternFill patternType="solid">
        <fgColor rgb="FFECECEC"/>
        <bgColor indexed="64"/>
      </patternFill>
    </fill>
    <fill>
      <patternFill patternType="solid">
        <fgColor theme="0"/>
        <bgColor indexed="64"/>
      </patternFill>
    </fill>
    <fill>
      <patternFill patternType="solid">
        <fgColor rgb="FFFED000"/>
        <bgColor indexed="64"/>
      </patternFill>
    </fill>
    <fill>
      <patternFill patternType="solid">
        <fgColor theme="0"/>
        <bgColor rgb="FFEEEEEE"/>
      </patternFill>
    </fill>
    <fill>
      <patternFill patternType="solid">
        <fgColor theme="0" tint="-0.14999847407452621"/>
        <bgColor indexed="64"/>
      </patternFill>
    </fill>
    <fill>
      <patternFill patternType="solid">
        <fgColor rgb="FFFED000"/>
        <bgColor rgb="FFC81A71"/>
      </patternFill>
    </fill>
    <fill>
      <patternFill patternType="solid">
        <fgColor rgb="FFDD1A3E"/>
        <bgColor indexed="64"/>
      </patternFill>
    </fill>
  </fills>
  <borders count="30">
    <border>
      <start/>
      <end/>
      <top/>
      <bottom/>
      <diagonal/>
    </border>
    <border>
      <start style="thin">
        <color rgb="FF000000"/>
      </start>
      <end style="thin">
        <color rgb="FF000000"/>
      </end>
      <top style="thin">
        <color rgb="FF000000"/>
      </top>
      <bottom style="thin">
        <color rgb="FF000000"/>
      </bottom>
      <diagonal/>
    </border>
    <border>
      <start style="thin">
        <color indexed="64"/>
      </start>
      <end style="thin">
        <color indexed="64"/>
      </end>
      <top style="thin">
        <color indexed="64"/>
      </top>
      <bottom style="thin">
        <color indexed="64"/>
      </bottom>
      <diagonal/>
    </border>
    <border>
      <start style="thin">
        <color rgb="FF000000"/>
      </start>
      <end/>
      <top style="thin">
        <color rgb="FF000000"/>
      </top>
      <bottom style="thin">
        <color rgb="FF000000"/>
      </bottom>
      <diagonal/>
    </border>
    <border>
      <start style="thin">
        <color rgb="FF000000"/>
      </start>
      <end style="thin">
        <color rgb="FF000000"/>
      </end>
      <top style="thin">
        <color rgb="FF000000"/>
      </top>
      <bottom/>
      <diagonal/>
    </border>
    <border>
      <start style="thin">
        <color rgb="FF000000"/>
      </start>
      <end style="thin">
        <color rgb="FF000000"/>
      </end>
      <top/>
      <bottom/>
      <diagonal/>
    </border>
    <border>
      <start style="thin">
        <color rgb="FF000000"/>
      </start>
      <end style="thin">
        <color rgb="FF000000"/>
      </end>
      <top/>
      <bottom style="thin">
        <color rgb="FF000000"/>
      </bottom>
      <diagonal/>
    </border>
    <border>
      <start style="thin">
        <color indexed="64"/>
      </start>
      <end style="thin">
        <color rgb="FF000000"/>
      </end>
      <top style="thin">
        <color rgb="FF000000"/>
      </top>
      <bottom style="thin">
        <color rgb="FF000000"/>
      </bottom>
      <diagonal/>
    </border>
    <border>
      <start/>
      <end/>
      <top style="thin">
        <color rgb="FF000000"/>
      </top>
      <bottom style="thin">
        <color rgb="FF000000"/>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rgb="FF000000"/>
      </start>
      <end style="thin">
        <color indexed="64"/>
      </end>
      <top style="thin">
        <color rgb="FF000000"/>
      </top>
      <bottom style="thin">
        <color rgb="FF000000"/>
      </bottom>
      <diagonal/>
    </border>
    <border>
      <start style="thin">
        <color indexed="64"/>
      </start>
      <end style="thin">
        <color indexed="64"/>
      </end>
      <top/>
      <bottom style="thin">
        <color indexed="64"/>
      </bottom>
      <diagonal/>
    </border>
    <border>
      <start/>
      <end style="thin">
        <color indexed="64"/>
      </end>
      <top style="thin">
        <color rgb="FF000000"/>
      </top>
      <bottom style="thin">
        <color rgb="FF000000"/>
      </bottom>
      <diagonal/>
    </border>
    <border>
      <start style="thin">
        <color indexed="64"/>
      </start>
      <end/>
      <top style="thin">
        <color rgb="FF000000"/>
      </top>
      <bottom style="thin">
        <color rgb="FF000000"/>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style="thin">
        <color rgb="FF000000"/>
      </end>
      <top style="thin">
        <color indexed="64"/>
      </top>
      <bottom/>
      <diagonal/>
    </border>
    <border>
      <start style="thin">
        <color rgb="FF000000"/>
      </start>
      <end style="thin">
        <color rgb="FF000000"/>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style="thin">
        <color indexed="64"/>
      </start>
      <end style="thin">
        <color indexed="64"/>
      </end>
      <top/>
      <bottom style="thin">
        <color rgb="FF000000"/>
      </bottom>
      <diagonal/>
    </border>
    <border>
      <start style="thin">
        <color indexed="64"/>
      </start>
      <end style="thin">
        <color rgb="FF000000"/>
      </end>
      <top/>
      <bottom/>
      <diagonal/>
    </border>
    <border>
      <start/>
      <end style="thin">
        <color rgb="FF000000"/>
      </end>
      <top style="thin">
        <color rgb="FF000000"/>
      </top>
      <bottom style="thin">
        <color rgb="FF000000"/>
      </bottom>
      <diagonal/>
    </border>
    <border>
      <start/>
      <end/>
      <top style="thin">
        <color rgb="FF000000"/>
      </top>
      <bottom style="thin">
        <color indexed="64"/>
      </bottom>
      <diagonal/>
    </border>
    <border>
      <start style="thin">
        <color rgb="FF000000"/>
      </start>
      <end style="thin">
        <color rgb="FF000000"/>
      </end>
      <top style="thin">
        <color rgb="FF000000"/>
      </top>
      <bottom style="thin">
        <color indexed="64"/>
      </bottom>
      <diagonal/>
    </border>
  </borders>
  <cellStyleXfs count="24">
    <xf numFmtId="0" fontId="0" fillId="0" borderId="0"/>
    <xf numFmtId="49" fontId="1" fillId="2" borderId="0"/>
    <xf numFmtId="0" fontId="2" fillId="3" borderId="0"/>
    <xf numFmtId="0" fontId="2" fillId="0" borderId="0"/>
    <xf numFmtId="49" fontId="3" fillId="4" borderId="0"/>
    <xf numFmtId="49" fontId="1" fillId="5" borderId="0"/>
    <xf numFmtId="49" fontId="1" fillId="6" borderId="0"/>
    <xf numFmtId="49" fontId="4" fillId="2" borderId="0">
      <alignment horizontal="center" vertical="center"/>
    </xf>
    <xf numFmtId="0" fontId="5" fillId="7" borderId="0"/>
    <xf numFmtId="0" fontId="6" fillId="3" borderId="0">
      <alignment horizontal="center" vertical="center"/>
    </xf>
    <xf numFmtId="0" fontId="6" fillId="0" borderId="0">
      <alignment horizontal="center" vertical="center"/>
    </xf>
    <xf numFmtId="0" fontId="4" fillId="8" borderId="0"/>
    <xf numFmtId="0" fontId="7" fillId="0" borderId="0"/>
    <xf numFmtId="0" fontId="8" fillId="0" borderId="0">
      <alignment horizontal="center"/>
    </xf>
    <xf numFmtId="0" fontId="8" fillId="0" borderId="0">
      <alignment horizontal="center" textRotation="90"/>
    </xf>
    <xf numFmtId="49" fontId="9" fillId="4" borderId="0">
      <alignment horizontal="center" vertical="center"/>
    </xf>
    <xf numFmtId="49" fontId="4" fillId="5" borderId="0">
      <alignment horizontal="center" vertical="center"/>
    </xf>
    <xf numFmtId="49" fontId="4" fillId="6" borderId="0">
      <alignment horizontal="center" vertical="center"/>
    </xf>
    <xf numFmtId="0" fontId="10" fillId="0" borderId="0"/>
    <xf numFmtId="164" fontId="10" fillId="0" borderId="0"/>
    <xf numFmtId="0" fontId="11" fillId="9" borderId="0">
      <alignment horizontal="center" vertical="center"/>
    </xf>
    <xf numFmtId="0" fontId="2" fillId="10" borderId="0"/>
    <xf numFmtId="0" fontId="21" fillId="0" borderId="0" applyNumberFormat="0" applyFill="0" applyBorder="0" applyAlignment="0" applyProtection="0"/>
    <xf numFmtId="9" fontId="42" fillId="0" borderId="0" applyFont="0" applyFill="0" applyBorder="0" applyAlignment="0" applyProtection="0"/>
  </cellStyleXfs>
  <cellXfs count="143">
    <xf numFmtId="0" fontId="0" fillId="0" borderId="0" xfId="0"/>
    <xf numFmtId="0" fontId="13" fillId="0" borderId="0" xfId="0" applyFont="1"/>
    <xf numFmtId="0" fontId="13" fillId="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0" xfId="0" applyFont="1" applyAlignment="1">
      <alignment horizontal="right" vertical="center" wrapText="1"/>
    </xf>
    <xf numFmtId="0" fontId="13" fillId="0" borderId="0" xfId="0" applyFont="1" applyAlignment="1">
      <alignment vertical="center"/>
    </xf>
    <xf numFmtId="0" fontId="13" fillId="0" borderId="0" xfId="0" applyFont="1" applyFill="1"/>
    <xf numFmtId="0" fontId="13" fillId="0" borderId="1" xfId="0" applyFont="1" applyFill="1" applyBorder="1" applyAlignment="1">
      <alignment horizontal="left" vertical="center" wrapText="1"/>
    </xf>
    <xf numFmtId="0" fontId="13" fillId="0" borderId="0" xfId="0" applyFont="1" applyAlignment="1">
      <alignment horizontal="left" vertical="center" wrapText="1"/>
    </xf>
    <xf numFmtId="0" fontId="13" fillId="0" borderId="1" xfId="0" applyFont="1" applyBorder="1" applyAlignment="1">
      <alignment horizontal="center" vertical="center" wrapText="1"/>
    </xf>
    <xf numFmtId="0" fontId="13" fillId="0" borderId="0" xfId="0" applyFont="1" applyAlignment="1"/>
    <xf numFmtId="0" fontId="13" fillId="0" borderId="0" xfId="0" applyFont="1" applyFill="1" applyAlignment="1">
      <alignment horizontal="left" vertical="center" wrapText="1"/>
    </xf>
    <xf numFmtId="0" fontId="13"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left" vertical="center"/>
    </xf>
    <xf numFmtId="0" fontId="14" fillId="12" borderId="1" xfId="11" applyFont="1" applyFill="1" applyBorder="1" applyAlignment="1">
      <alignment horizontal="center" vertical="center"/>
    </xf>
    <xf numFmtId="0" fontId="14" fillId="12" borderId="3" xfId="11" applyFont="1" applyFill="1" applyBorder="1" applyAlignment="1">
      <alignment horizontal="center" vertical="center"/>
    </xf>
    <xf numFmtId="0" fontId="14" fillId="12" borderId="2" xfId="11" applyFont="1" applyFill="1" applyBorder="1" applyAlignment="1">
      <alignment horizontal="center" vertical="center"/>
    </xf>
    <xf numFmtId="0" fontId="12" fillId="11" borderId="0" xfId="20" applyFont="1" applyFill="1" applyAlignment="1">
      <alignment vertical="center"/>
    </xf>
    <xf numFmtId="0" fontId="12" fillId="11" borderId="0" xfId="20" applyFont="1" applyFill="1" applyAlignment="1">
      <alignment horizontal="left" vertical="center"/>
    </xf>
    <xf numFmtId="0" fontId="17" fillId="11" borderId="0" xfId="20" applyFont="1" applyFill="1" applyAlignment="1">
      <alignment vertical="center"/>
    </xf>
    <xf numFmtId="0" fontId="17" fillId="11" borderId="0" xfId="20" applyFont="1" applyFill="1" applyAlignment="1">
      <alignment horizontal="left" vertical="center"/>
    </xf>
    <xf numFmtId="0" fontId="14" fillId="12" borderId="1" xfId="11" applyFont="1" applyFill="1" applyBorder="1" applyAlignment="1">
      <alignment horizontal="center" vertical="center" textRotation="90" wrapText="1"/>
    </xf>
    <xf numFmtId="0" fontId="14" fillId="12" borderId="1" xfId="11" applyFont="1" applyFill="1" applyBorder="1" applyAlignment="1">
      <alignment horizontal="center" vertical="center" wrapText="1"/>
    </xf>
    <xf numFmtId="0" fontId="13" fillId="0" borderId="7" xfId="0" applyFont="1" applyBorder="1" applyAlignment="1">
      <alignment vertical="center"/>
    </xf>
    <xf numFmtId="0" fontId="12" fillId="11" borderId="0" xfId="20" applyFont="1" applyFill="1" applyAlignment="1">
      <alignment horizontal="center" vertical="center"/>
    </xf>
    <xf numFmtId="0" fontId="17" fillId="11" borderId="0" xfId="20" applyFont="1" applyFill="1" applyAlignment="1">
      <alignment horizontal="center" vertical="center"/>
    </xf>
    <xf numFmtId="0" fontId="13" fillId="0" borderId="0" xfId="0" applyFont="1" applyFill="1" applyBorder="1" applyAlignment="1">
      <alignment horizontal="center" vertical="center" wrapText="1"/>
    </xf>
    <xf numFmtId="0" fontId="13" fillId="0" borderId="0" xfId="0" applyFont="1" applyBorder="1" applyAlignment="1">
      <alignment horizontal="left" vertical="center" wrapText="1"/>
    </xf>
    <xf numFmtId="0" fontId="13" fillId="0" borderId="0" xfId="0" applyFont="1" applyBorder="1" applyAlignment="1">
      <alignment vertical="center" wrapText="1"/>
    </xf>
    <xf numFmtId="0" fontId="13" fillId="0" borderId="0" xfId="0" applyFont="1" applyBorder="1"/>
    <xf numFmtId="0" fontId="13" fillId="13" borderId="1" xfId="0" applyFont="1" applyFill="1" applyBorder="1" applyAlignment="1">
      <alignment horizontal="left" vertical="center" wrapText="1"/>
    </xf>
    <xf numFmtId="0" fontId="13" fillId="13" borderId="1" xfId="0" applyFont="1" applyFill="1" applyBorder="1" applyAlignment="1">
      <alignment horizontal="center" vertical="center" wrapText="1"/>
    </xf>
    <xf numFmtId="0" fontId="15" fillId="13" borderId="1" xfId="0" applyFont="1" applyFill="1" applyBorder="1" applyAlignment="1">
      <alignment horizontal="left" vertical="center" wrapText="1"/>
    </xf>
    <xf numFmtId="0" fontId="13" fillId="14" borderId="1" xfId="0" applyFont="1" applyFill="1" applyBorder="1" applyAlignment="1">
      <alignment horizontal="left" vertical="center" wrapText="1"/>
    </xf>
    <xf numFmtId="0" fontId="13" fillId="14" borderId="1" xfId="0" applyFont="1" applyFill="1" applyBorder="1" applyAlignment="1">
      <alignment horizontal="center" vertical="center" wrapText="1"/>
    </xf>
    <xf numFmtId="0" fontId="13" fillId="0" borderId="2" xfId="0" applyFont="1" applyBorder="1" applyAlignment="1">
      <alignment vertical="center" wrapText="1"/>
    </xf>
    <xf numFmtId="0" fontId="21" fillId="0" borderId="11" xfId="22" applyBorder="1" applyAlignment="1">
      <alignment vertical="center" wrapText="1"/>
    </xf>
    <xf numFmtId="0" fontId="14" fillId="12" borderId="2" xfId="11" applyFont="1" applyFill="1" applyBorder="1" applyAlignment="1">
      <alignment horizontal="center" vertical="center"/>
    </xf>
    <xf numFmtId="0" fontId="18" fillId="0" borderId="0" xfId="0" applyFont="1" applyAlignment="1">
      <alignment horizontal="right" vertical="center" wrapText="1"/>
    </xf>
    <xf numFmtId="0" fontId="16" fillId="0" borderId="0" xfId="0" applyFont="1" applyAlignment="1">
      <alignment vertical="center" wrapText="1"/>
    </xf>
    <xf numFmtId="0" fontId="23" fillId="0" borderId="0" xfId="0" applyFont="1" applyAlignment="1">
      <alignment vertical="center" wrapText="1"/>
    </xf>
    <xf numFmtId="0" fontId="14" fillId="0" borderId="0" xfId="0" applyFont="1" applyAlignment="1">
      <alignment vertical="center" wrapText="1"/>
    </xf>
    <xf numFmtId="0" fontId="21" fillId="0" borderId="0" xfId="22" applyAlignment="1">
      <alignment vertical="center" wrapText="1"/>
    </xf>
    <xf numFmtId="0" fontId="13" fillId="0" borderId="0" xfId="0" applyFont="1" applyAlignment="1">
      <alignment horizontal="left" vertical="top"/>
    </xf>
    <xf numFmtId="0" fontId="30" fillId="0" borderId="1" xfId="0" applyFont="1" applyBorder="1" applyAlignment="1">
      <alignment horizontal="left" vertical="center" wrapText="1"/>
    </xf>
    <xf numFmtId="0" fontId="25" fillId="0" borderId="1" xfId="0" applyFont="1" applyFill="1" applyBorder="1" applyAlignment="1">
      <alignment horizontal="left" vertical="center" wrapText="1"/>
    </xf>
    <xf numFmtId="0" fontId="30" fillId="0" borderId="1" xfId="0" applyFont="1" applyFill="1" applyBorder="1" applyAlignment="1">
      <alignment horizontal="left" vertical="center" wrapText="1"/>
    </xf>
    <xf numFmtId="0" fontId="22" fillId="13" borderId="1" xfId="0" applyFont="1" applyFill="1" applyBorder="1" applyAlignment="1">
      <alignment horizontal="left" vertical="center" wrapText="1"/>
    </xf>
    <xf numFmtId="0" fontId="13" fillId="14" borderId="1" xfId="0" applyFont="1" applyFill="1" applyBorder="1" applyAlignment="1">
      <alignment horizontal="left" vertical="top" wrapText="1"/>
    </xf>
    <xf numFmtId="0" fontId="22" fillId="14" borderId="1" xfId="0" applyFont="1" applyFill="1" applyBorder="1" applyAlignment="1">
      <alignment horizontal="left" vertical="center" wrapText="1"/>
    </xf>
    <xf numFmtId="0" fontId="32" fillId="13" borderId="1"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13" fillId="0" borderId="2" xfId="0" applyFont="1" applyBorder="1" applyAlignment="1">
      <alignment horizontal="center" vertical="center" wrapText="1"/>
    </xf>
    <xf numFmtId="0" fontId="25" fillId="0" borderId="1" xfId="0" applyFont="1" applyBorder="1" applyAlignment="1">
      <alignment horizontal="left" vertical="center" wrapText="1"/>
    </xf>
    <xf numFmtId="0" fontId="35" fillId="0" borderId="1" xfId="0" applyFont="1" applyBorder="1" applyAlignment="1">
      <alignment horizontal="left" vertical="center" wrapText="1"/>
    </xf>
    <xf numFmtId="0" fontId="25" fillId="13" borderId="1" xfId="0" applyFont="1" applyFill="1" applyBorder="1" applyAlignment="1">
      <alignment horizontal="left" vertical="center" wrapText="1"/>
    </xf>
    <xf numFmtId="0" fontId="36" fillId="0" borderId="1" xfId="0" applyFont="1" applyBorder="1" applyAlignment="1">
      <alignment horizontal="left" vertical="center" wrapText="1"/>
    </xf>
    <xf numFmtId="0" fontId="36" fillId="13" borderId="1" xfId="0" applyFont="1" applyFill="1" applyBorder="1" applyAlignment="1">
      <alignment horizontal="left" vertical="center" wrapText="1"/>
    </xf>
    <xf numFmtId="0" fontId="25" fillId="14" borderId="1" xfId="0" applyFont="1" applyFill="1" applyBorder="1" applyAlignment="1">
      <alignment horizontal="left" vertical="center" wrapText="1"/>
    </xf>
    <xf numFmtId="0" fontId="36" fillId="0" borderId="1" xfId="0" applyFont="1" applyFill="1" applyBorder="1" applyAlignment="1">
      <alignment horizontal="left" vertical="center" wrapText="1"/>
    </xf>
    <xf numFmtId="0" fontId="22" fillId="0" borderId="1" xfId="0" applyFont="1" applyBorder="1" applyAlignment="1">
      <alignment horizontal="left" vertical="center" wrapText="1"/>
    </xf>
    <xf numFmtId="14" fontId="23" fillId="0" borderId="0" xfId="0" applyNumberFormat="1" applyFont="1" applyAlignment="1">
      <alignment horizontal="left" vertical="center" wrapText="1"/>
    </xf>
    <xf numFmtId="0" fontId="18" fillId="0" borderId="1" xfId="0" applyFont="1" applyBorder="1" applyAlignment="1">
      <alignment horizontal="left" vertical="center" wrapText="1"/>
    </xf>
    <xf numFmtId="0" fontId="18" fillId="0" borderId="1" xfId="0" applyFont="1" applyFill="1" applyBorder="1" applyAlignment="1">
      <alignment horizontal="left" vertical="center" wrapText="1"/>
    </xf>
    <xf numFmtId="0" fontId="45" fillId="0" borderId="0" xfId="0" applyFont="1"/>
    <xf numFmtId="0" fontId="14" fillId="14" borderId="15" xfId="0" applyFont="1" applyFill="1" applyBorder="1"/>
    <xf numFmtId="0" fontId="14" fillId="14" borderId="16" xfId="0" applyFont="1" applyFill="1" applyBorder="1"/>
    <xf numFmtId="0" fontId="14" fillId="14" borderId="17" xfId="0" applyFont="1" applyFill="1" applyBorder="1"/>
    <xf numFmtId="0" fontId="13" fillId="12" borderId="20" xfId="11" applyFont="1" applyFill="1" applyBorder="1" applyAlignment="1">
      <alignment horizontal="center" vertical="center" textRotation="90" wrapText="1"/>
    </xf>
    <xf numFmtId="0" fontId="13" fillId="12" borderId="21" xfId="11" applyFont="1" applyFill="1" applyBorder="1" applyAlignment="1">
      <alignment horizontal="center" vertical="center" textRotation="90" wrapText="1"/>
    </xf>
    <xf numFmtId="0" fontId="45" fillId="0" borderId="18" xfId="0" applyFont="1" applyBorder="1"/>
    <xf numFmtId="0" fontId="49" fillId="15" borderId="10" xfId="0" applyFont="1" applyFill="1" applyBorder="1" applyAlignment="1">
      <alignment horizontal="center"/>
    </xf>
    <xf numFmtId="0" fontId="49" fillId="0" borderId="0" xfId="0" applyFont="1"/>
    <xf numFmtId="0" fontId="50" fillId="15" borderId="10" xfId="0" applyFont="1" applyFill="1" applyBorder="1" applyAlignment="1">
      <alignment horizontal="center"/>
    </xf>
    <xf numFmtId="0" fontId="50" fillId="0" borderId="0" xfId="0" applyFont="1"/>
    <xf numFmtId="0" fontId="52" fillId="15" borderId="10" xfId="0" applyFont="1" applyFill="1" applyBorder="1" applyAlignment="1">
      <alignment horizontal="center"/>
    </xf>
    <xf numFmtId="0" fontId="48" fillId="0" borderId="0" xfId="0" applyFont="1"/>
    <xf numFmtId="9" fontId="14" fillId="15" borderId="25" xfId="23" applyFont="1" applyFill="1" applyBorder="1" applyAlignment="1">
      <alignment horizontal="center"/>
    </xf>
    <xf numFmtId="0" fontId="14" fillId="0" borderId="0" xfId="0" applyFont="1"/>
    <xf numFmtId="0" fontId="14" fillId="14" borderId="6" xfId="0" applyFont="1" applyFill="1" applyBorder="1" applyAlignment="1">
      <alignment horizontal="center" vertical="center" wrapText="1"/>
    </xf>
    <xf numFmtId="0" fontId="13" fillId="14" borderId="6" xfId="0" applyFont="1" applyFill="1" applyBorder="1" applyAlignment="1">
      <alignment horizontal="left" vertical="center" wrapText="1"/>
    </xf>
    <xf numFmtId="0" fontId="14" fillId="14" borderId="1" xfId="0" applyFont="1" applyFill="1" applyBorder="1" applyAlignment="1">
      <alignment horizontal="center" vertical="center" wrapText="1"/>
    </xf>
    <xf numFmtId="0" fontId="49" fillId="16" borderId="6" xfId="0" applyFont="1" applyFill="1" applyBorder="1" applyAlignment="1">
      <alignment horizontal="center" vertical="center"/>
    </xf>
    <xf numFmtId="0" fontId="50" fillId="16" borderId="6" xfId="0" applyFont="1" applyFill="1" applyBorder="1" applyAlignment="1">
      <alignment horizontal="center" vertical="center"/>
    </xf>
    <xf numFmtId="0" fontId="48" fillId="16" borderId="6" xfId="0" applyFont="1" applyFill="1" applyBorder="1" applyAlignment="1">
      <alignment horizontal="center" vertical="center"/>
    </xf>
    <xf numFmtId="0" fontId="13" fillId="17" borderId="1" xfId="0" applyFont="1" applyFill="1" applyBorder="1" applyAlignment="1">
      <alignment horizontal="center" vertical="center" wrapText="1"/>
    </xf>
    <xf numFmtId="0" fontId="49" fillId="16" borderId="1" xfId="0" applyFont="1" applyFill="1" applyBorder="1" applyAlignment="1">
      <alignment horizontal="center" vertical="center"/>
    </xf>
    <xf numFmtId="0" fontId="48" fillId="16" borderId="1" xfId="0" applyFont="1" applyFill="1" applyBorder="1" applyAlignment="1">
      <alignment horizontal="center" vertical="center"/>
    </xf>
    <xf numFmtId="0" fontId="45" fillId="18" borderId="23" xfId="0" applyFont="1" applyFill="1" applyBorder="1"/>
    <xf numFmtId="0" fontId="45" fillId="18" borderId="0" xfId="0" applyFont="1" applyFill="1" applyAlignment="1">
      <alignment horizontal="center"/>
    </xf>
    <xf numFmtId="0" fontId="53" fillId="15" borderId="0" xfId="0" applyFont="1" applyFill="1"/>
    <xf numFmtId="0" fontId="49" fillId="18" borderId="1" xfId="0" applyFont="1" applyFill="1" applyBorder="1" applyAlignment="1">
      <alignment horizontal="center" vertical="center"/>
    </xf>
    <xf numFmtId="0" fontId="50" fillId="18" borderId="1" xfId="0" applyFont="1" applyFill="1" applyBorder="1" applyAlignment="1">
      <alignment horizontal="center" vertical="center"/>
    </xf>
    <xf numFmtId="0" fontId="48" fillId="18" borderId="1" xfId="0" applyFont="1" applyFill="1" applyBorder="1" applyAlignment="1">
      <alignment horizontal="center" vertical="center"/>
    </xf>
    <xf numFmtId="0" fontId="50" fillId="16" borderId="1" xfId="0" applyFont="1" applyFill="1" applyBorder="1" applyAlignment="1">
      <alignment horizontal="center" vertical="center"/>
    </xf>
    <xf numFmtId="0" fontId="54" fillId="19" borderId="1" xfId="0" applyFont="1" applyFill="1" applyBorder="1" applyAlignment="1">
      <alignment horizontal="center" vertical="center" wrapText="1"/>
    </xf>
    <xf numFmtId="0" fontId="45" fillId="18" borderId="0" xfId="0" applyFont="1" applyFill="1"/>
    <xf numFmtId="0" fontId="14" fillId="14" borderId="27" xfId="0" applyFont="1" applyFill="1" applyBorder="1" applyAlignment="1">
      <alignment horizontal="center" vertical="center" wrapText="1"/>
    </xf>
    <xf numFmtId="0" fontId="45" fillId="18" borderId="28" xfId="0" applyFont="1" applyFill="1" applyBorder="1" applyAlignment="1">
      <alignment horizontal="center"/>
    </xf>
    <xf numFmtId="0" fontId="53" fillId="15" borderId="28" xfId="0" applyFont="1" applyFill="1" applyBorder="1"/>
    <xf numFmtId="0" fontId="49" fillId="18" borderId="29" xfId="0" applyFont="1" applyFill="1" applyBorder="1" applyAlignment="1">
      <alignment horizontal="center" vertical="center"/>
    </xf>
    <xf numFmtId="0" fontId="50" fillId="18" borderId="29" xfId="0" applyFont="1" applyFill="1" applyBorder="1" applyAlignment="1">
      <alignment horizontal="center" vertical="center"/>
    </xf>
    <xf numFmtId="0" fontId="48" fillId="18" borderId="29" xfId="0" applyFont="1" applyFill="1" applyBorder="1" applyAlignment="1">
      <alignment horizontal="center" vertical="center"/>
    </xf>
    <xf numFmtId="0" fontId="53" fillId="0" borderId="0" xfId="0" applyFont="1"/>
    <xf numFmtId="0" fontId="14" fillId="0" borderId="0" xfId="0" applyFont="1" applyAlignment="1">
      <alignment horizontal="center" vertical="center"/>
    </xf>
    <xf numFmtId="0" fontId="45" fillId="0" borderId="0" xfId="0" applyFont="1" applyAlignment="1">
      <alignment horizontal="center"/>
    </xf>
    <xf numFmtId="0" fontId="13" fillId="0" borderId="9" xfId="0" applyFont="1" applyBorder="1" applyAlignment="1">
      <alignment horizontal="left" vertical="top" wrapText="1"/>
    </xf>
    <xf numFmtId="0" fontId="13" fillId="0" borderId="10" xfId="0" applyFont="1" applyBorder="1" applyAlignment="1">
      <alignment horizontal="left" vertical="top" wrapText="1"/>
    </xf>
    <xf numFmtId="0" fontId="13" fillId="0" borderId="12" xfId="0" applyFont="1" applyBorder="1" applyAlignment="1">
      <alignment horizontal="left" vertical="top" wrapText="1"/>
    </xf>
    <xf numFmtId="0" fontId="18" fillId="0" borderId="0" xfId="0" applyFont="1" applyAlignment="1">
      <alignment horizontal="right" vertical="center" wrapText="1"/>
    </xf>
    <xf numFmtId="0" fontId="12" fillId="11" borderId="0" xfId="20" applyFont="1" applyFill="1" applyAlignment="1">
      <alignment horizontal="center" vertical="center" wrapText="1"/>
    </xf>
    <xf numFmtId="0" fontId="0" fillId="0" borderId="0" xfId="0" applyAlignment="1">
      <alignment horizontal="center" vertical="center" wrapText="1"/>
    </xf>
    <xf numFmtId="0" fontId="14" fillId="12" borderId="3" xfId="11" applyFont="1" applyFill="1" applyBorder="1" applyAlignment="1">
      <alignment horizontal="center" vertical="center"/>
    </xf>
    <xf numFmtId="0" fontId="14" fillId="12" borderId="8" xfId="11" applyFont="1" applyFill="1" applyBorder="1" applyAlignment="1">
      <alignment horizontal="center" vertical="center"/>
    </xf>
    <xf numFmtId="0" fontId="13" fillId="0" borderId="3" xfId="0" applyFont="1" applyBorder="1" applyAlignment="1">
      <alignment horizontal="center" vertical="center" wrapText="1"/>
    </xf>
    <xf numFmtId="0" fontId="0" fillId="0" borderId="13" xfId="0" applyBorder="1" applyAlignment="1">
      <alignment horizontal="center" vertical="center" wrapText="1"/>
    </xf>
    <xf numFmtId="0" fontId="18" fillId="0" borderId="3" xfId="0" applyFont="1" applyBorder="1" applyAlignment="1">
      <alignment horizontal="left" vertical="center" wrapText="1"/>
    </xf>
    <xf numFmtId="0" fontId="37" fillId="0" borderId="13" xfId="0" applyFont="1" applyBorder="1" applyAlignment="1">
      <alignment horizontal="left" vertical="center" wrapText="1"/>
    </xf>
    <xf numFmtId="0" fontId="13" fillId="0" borderId="14" xfId="0" applyFont="1" applyBorder="1" applyAlignment="1">
      <alignment horizontal="left" vertical="center" wrapText="1"/>
    </xf>
    <xf numFmtId="0" fontId="13" fillId="0" borderId="13" xfId="0" applyFont="1" applyBorder="1" applyAlignment="1">
      <alignment horizontal="left" vertical="center" wrapText="1"/>
    </xf>
    <xf numFmtId="0" fontId="14" fillId="12" borderId="9" xfId="11" applyFont="1" applyFill="1" applyBorder="1" applyAlignment="1">
      <alignment horizontal="center" vertical="center" textRotation="90" wrapText="1"/>
    </xf>
    <xf numFmtId="0" fontId="14" fillId="12" borderId="10" xfId="11" applyFont="1" applyFill="1" applyBorder="1" applyAlignment="1">
      <alignment horizontal="center" vertical="center" textRotation="90" wrapText="1"/>
    </xf>
    <xf numFmtId="0" fontId="14" fillId="12" borderId="21" xfId="11" applyFont="1" applyFill="1" applyBorder="1" applyAlignment="1">
      <alignment horizontal="center" vertical="center" textRotation="90" wrapText="1"/>
    </xf>
    <xf numFmtId="0" fontId="14" fillId="12" borderId="5" xfId="11" applyFont="1" applyFill="1" applyBorder="1" applyAlignment="1">
      <alignment horizontal="center" vertical="center" textRotation="90" wrapText="1"/>
    </xf>
    <xf numFmtId="0" fontId="14" fillId="12" borderId="20" xfId="11" applyFont="1" applyFill="1" applyBorder="1" applyAlignment="1">
      <alignment horizontal="center" vertical="center" textRotation="90" wrapText="1"/>
    </xf>
    <xf numFmtId="0" fontId="14" fillId="12" borderId="26" xfId="11" applyFont="1" applyFill="1" applyBorder="1" applyAlignment="1">
      <alignment horizontal="center" vertical="center" textRotation="90" wrapText="1"/>
    </xf>
    <xf numFmtId="0" fontId="13" fillId="14" borderId="18" xfId="0" applyFont="1" applyFill="1" applyBorder="1" applyAlignment="1">
      <alignment horizontal="left" vertical="top" wrapText="1"/>
    </xf>
    <xf numFmtId="0" fontId="13" fillId="14" borderId="0" xfId="0" applyFont="1" applyFill="1" applyAlignment="1">
      <alignment horizontal="left" vertical="top" wrapText="1"/>
    </xf>
    <xf numFmtId="0" fontId="13" fillId="14" borderId="19" xfId="0" applyFont="1" applyFill="1" applyBorder="1" applyAlignment="1">
      <alignment horizontal="left" vertical="top" wrapText="1"/>
    </xf>
    <xf numFmtId="0" fontId="13" fillId="14" borderId="22" xfId="0" applyFont="1" applyFill="1" applyBorder="1" applyAlignment="1">
      <alignment horizontal="left" vertical="top" wrapText="1"/>
    </xf>
    <xf numFmtId="0" fontId="13" fillId="14" borderId="23" xfId="0" applyFont="1" applyFill="1" applyBorder="1" applyAlignment="1">
      <alignment horizontal="left" vertical="top" wrapText="1"/>
    </xf>
    <xf numFmtId="0" fontId="13" fillId="14" borderId="24" xfId="0" applyFont="1" applyFill="1" applyBorder="1" applyAlignment="1">
      <alignment horizontal="left" vertical="top" wrapText="1"/>
    </xf>
    <xf numFmtId="0" fontId="14" fillId="12" borderId="2" xfId="11" applyFont="1" applyFill="1" applyBorder="1" applyAlignment="1">
      <alignment horizontal="center" vertical="center" textRotation="90" wrapText="1"/>
    </xf>
    <xf numFmtId="0" fontId="14" fillId="12" borderId="2" xfId="11" applyFont="1" applyFill="1" applyBorder="1" applyAlignment="1">
      <alignment horizontal="center" vertical="center" wrapText="1"/>
    </xf>
    <xf numFmtId="0" fontId="43" fillId="11" borderId="0" xfId="20" applyFont="1" applyFill="1" applyAlignment="1">
      <alignment horizontal="center" vertical="center" wrapText="1"/>
    </xf>
    <xf numFmtId="0" fontId="44" fillId="11" borderId="0" xfId="20" applyFont="1" applyFill="1" applyAlignment="1">
      <alignment horizontal="center" vertical="center" wrapText="1"/>
    </xf>
    <xf numFmtId="0" fontId="13" fillId="0" borderId="0" xfId="0" applyFont="1" applyAlignment="1">
      <alignment horizontal="center" wrapText="1"/>
    </xf>
    <xf numFmtId="9" fontId="47" fillId="0" borderId="0" xfId="0" applyNumberFormat="1" applyFont="1" applyAlignment="1">
      <alignment horizontal="center" vertical="top" wrapText="1"/>
    </xf>
    <xf numFmtId="0" fontId="47" fillId="0" borderId="0" xfId="0" applyFont="1" applyAlignment="1">
      <alignment horizontal="center" vertical="top" wrapText="1"/>
    </xf>
    <xf numFmtId="0" fontId="14" fillId="12" borderId="1" xfId="11" applyFont="1" applyFill="1" applyBorder="1" applyAlignment="1">
      <alignment horizontal="center" vertical="center" textRotation="90" wrapText="1"/>
    </xf>
    <xf numFmtId="0" fontId="14" fillId="12" borderId="4" xfId="11" applyFont="1" applyFill="1" applyBorder="1" applyAlignment="1">
      <alignment horizontal="center" vertical="center" textRotation="90" wrapText="1"/>
    </xf>
    <xf numFmtId="0" fontId="14" fillId="12" borderId="6" xfId="11" applyFont="1" applyFill="1" applyBorder="1" applyAlignment="1">
      <alignment horizontal="center" vertical="center" textRotation="90" wrapText="1"/>
    </xf>
  </cellXfs>
  <cellStyles count="24">
    <cellStyle name="cf1" xfId="1" xr:uid="{00000000-0005-0000-0000-000000000000}"/>
    <cellStyle name="cf2" xfId="2" xr:uid="{00000000-0005-0000-0000-000001000000}"/>
    <cellStyle name="cf3" xfId="3" xr:uid="{00000000-0005-0000-0000-000002000000}"/>
    <cellStyle name="cf4" xfId="4" xr:uid="{00000000-0005-0000-0000-000003000000}"/>
    <cellStyle name="cf5" xfId="5" xr:uid="{00000000-0005-0000-0000-000004000000}"/>
    <cellStyle name="cf6" xfId="6" xr:uid="{00000000-0005-0000-0000-000005000000}"/>
    <cellStyle name="Conforme" xfId="7" xr:uid="{00000000-0005-0000-0000-000006000000}"/>
    <cellStyle name="Critère NA" xfId="8" xr:uid="{00000000-0005-0000-0000-000007000000}"/>
    <cellStyle name="Dérogation" xfId="9" xr:uid="{00000000-0005-0000-0000-000008000000}"/>
    <cellStyle name="Dérogation-N" xfId="10" xr:uid="{00000000-0005-0000-0000-000009000000}"/>
    <cellStyle name="Entête tableau" xfId="11" xr:uid="{00000000-0005-0000-0000-00000A000000}"/>
    <cellStyle name="Excel Built-in Hyperlink" xfId="12" xr:uid="{00000000-0005-0000-0000-00000B000000}"/>
    <cellStyle name="Heading" xfId="13" xr:uid="{00000000-0005-0000-0000-00000C000000}"/>
    <cellStyle name="Heading1" xfId="14" xr:uid="{00000000-0005-0000-0000-00000D000000}"/>
    <cellStyle name="Lien hypertexte" xfId="22" builtinId="8"/>
    <cellStyle name="Non applicable" xfId="15" xr:uid="{00000000-0005-0000-0000-00000E000000}"/>
    <cellStyle name="Non conforme" xfId="16" xr:uid="{00000000-0005-0000-0000-00000F000000}"/>
    <cellStyle name="Non testé" xfId="17" xr:uid="{00000000-0005-0000-0000-000010000000}"/>
    <cellStyle name="Normal" xfId="0" builtinId="0" customBuiltin="1"/>
    <cellStyle name="Pourcentage" xfId="23" builtinId="5"/>
    <cellStyle name="Result" xfId="18" xr:uid="{00000000-0005-0000-0000-000012000000}"/>
    <cellStyle name="Result2" xfId="19" xr:uid="{00000000-0005-0000-0000-000013000000}"/>
    <cellStyle name="Titre tableau" xfId="20" xr:uid="{00000000-0005-0000-0000-000014000000}"/>
    <cellStyle name="TitreViolet" xfId="21" xr:uid="{00000000-0005-0000-0000-000015000000}"/>
  </cellStyles>
  <dxfs count="160">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s>
  <tableStyles count="0" defaultTableStyle="TableStyleMedium2" defaultPivotStyle="PivotStyleLight16"/>
  <colors>
    <mruColors>
      <color rgb="FFDD1A3E"/>
      <color rgb="FF08828A"/>
      <color rgb="FFECECEC"/>
      <color rgb="FFEDEEED"/>
      <color rgb="FF7F807F"/>
      <color rgb="FFFED000"/>
      <color rgb="FF0B43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theme" Target="theme/theme1.xml"/><Relationship Id="rId3" Type="http://purl.oclc.org/ooxml/officeDocument/relationships/worksheet" Target="worksheets/sheet3.xml"/><Relationship Id="rId21" Type="http://purl.oclc.org/ooxml/officeDocument/relationships/calcChain" Target="calcChain.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10" Type="http://purl.oclc.org/ooxml/officeDocument/relationships/worksheet" Target="worksheets/sheet10.xml"/><Relationship Id="rId19" Type="http://purl.oclc.org/ooxml/officeDocument/relationships/styles" Target="styles.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0</xdr:col>
      <xdr:colOff>73144</xdr:colOff>
      <xdr:row>1</xdr:row>
      <xdr:rowOff>165100</xdr:rowOff>
    </xdr:from>
    <xdr:to>
      <xdr:col>1</xdr:col>
      <xdr:colOff>165100</xdr:colOff>
      <xdr:row>6</xdr:row>
      <xdr:rowOff>105355</xdr:rowOff>
    </xdr:to>
    <xdr:pic>
      <xdr:nvPicPr>
        <xdr:cNvPr id="4" name="Image 3" descr="Ideance (logo). ">
          <a:extLst>
            <a:ext uri="{FF2B5EF4-FFF2-40B4-BE49-F238E27FC236}">
              <a16:creationId xmlns:a16="http://schemas.microsoft.com/office/drawing/2014/main" id="{439F0787-7469-9C48-ACE6-779951FE2804}"/>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3144" y="457200"/>
          <a:ext cx="815856" cy="867355"/>
        </a:xfrm>
        <a:prstGeom prst="rect">
          <a:avLst/>
        </a:prstGeom>
      </xdr:spPr>
    </xdr:pic>
    <xdr:clientData/>
  </xdr:twoCellAnchor>
</xdr:wsDr>
</file>

<file path=xl/theme/theme1.xml><?xml version="1.0" encoding="utf-8"?>
<a:theme xmlns:a="http://purl.oclc.org/ooxml/drawingml/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eau-artois-picardie.fr/aides-et-redevances-prix-de-leau/le-prix-de-leau-par-commune" TargetMode="External"/><Relationship Id="rId13" Type="http://purl.oclc.org/ooxml/officeDocument/relationships/hyperlink" Target="https://www.eau-artois-picardie.fr/cibles/collectivite" TargetMode="External"/><Relationship Id="rId18" Type="http://purl.oclc.org/ooxml/officeDocument/relationships/drawing" Target="../drawings/drawing1.xml"/><Relationship Id="rId3" Type="http://purl.oclc.org/ooxml/officeDocument/relationships/hyperlink" Target="https://www.eau-artois-picardie.fr/nous-contacter" TargetMode="External"/><Relationship Id="rId7" Type="http://purl.oclc.org/ooxml/officeDocument/relationships/hyperlink" Target="https://www.eau-artois-picardie.fr/demande-daide-financiere" TargetMode="External"/><Relationship Id="rId12" Type="http://purl.oclc.org/ooxml/officeDocument/relationships/hyperlink" Target="https://www.eau-artois-picardie.fr/decisions" TargetMode="External"/><Relationship Id="rId17" Type="http://purl.oclc.org/ooxml/officeDocument/relationships/printerSettings" Target="../printerSettings/printerSettings1.bin"/><Relationship Id="rId2" Type="http://purl.oclc.org/ooxml/officeDocument/relationships/hyperlink" Target="https://www.eau-artois-picardie.fr/" TargetMode="External"/><Relationship Id="rId16" Type="http://purl.oclc.org/ooxml/officeDocument/relationships/hyperlink" Target="https://www.eau-artois-picardie.fr/recherche2?page=recherche&amp;search.jsp?searchType=allWords&amp;query=aides" TargetMode="External"/><Relationship Id="rId1" Type="http://purl.oclc.org/ooxml/officeDocument/relationships/hyperlink" Target="https://www.eau-artois-picardie.fr/" TargetMode="External"/><Relationship Id="rId6" Type="http://purl.oclc.org/ooxml/officeDocument/relationships/hyperlink" Target="https://www.eau-artois-picardie.fr/aides-et-redevances-aides/aides-attribuees" TargetMode="External"/><Relationship Id="rId11" Type="http://purl.oclc.org/ooxml/officeDocument/relationships/hyperlink" Target="https://www.eau-artois-picardie.fr/donnees-sur-leau/visualiser-et-telecharger-les-donnees" TargetMode="External"/><Relationship Id="rId5" Type="http://purl.oclc.org/ooxml/officeDocument/relationships/hyperlink" Target="https://www.eau-artois-picardie.fr/faq" TargetMode="External"/><Relationship Id="rId15" Type="http://purl.oclc.org/ooxml/officeDocument/relationships/hyperlink" Target="https://www.eau-artois-picardie.fr/infos-legales" TargetMode="External"/><Relationship Id="rId10" Type="http://purl.oclc.org/ooxml/officeDocument/relationships/hyperlink" Target="https://www.eau-artois-picardie.fr/liste-mediatheques?field_type_ressource_tid=217&amp;field_mots_cles_fermes_tid=Contre-courant" TargetMode="External"/><Relationship Id="rId4" Type="http://purl.oclc.org/ooxml/officeDocument/relationships/hyperlink" Target="https://www.eau-artois-picardie.fr/sitemap" TargetMode="External"/><Relationship Id="rId9" Type="http://purl.oclc.org/ooxml/officeDocument/relationships/hyperlink" Target="https://www.eau-artois-picardie.fr/lagence-de-leau/qui-sommes-nous" TargetMode="External"/><Relationship Id="rId14" Type="http://purl.oclc.org/ooxml/officeDocument/relationships/hyperlink" Target="https://www.eau-artois-picardie.fr/lagence-de-leau/venir-lagence" TargetMode="External"/></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14.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16.xml.rels><?xml version="1.0" encoding="UTF-8" standalone="yes"?>
<Relationships xmlns="http://schemas.openxmlformats.org/package/2006/relationships"><Relationship Id="rId1" Type="http://purl.oclc.org/ooxml/officeDocument/relationships/printerSettings" Target="../printerSettings/printerSettings16.bin"/></Relationships>
</file>

<file path=xl/worksheets/_rels/sheet17.xml.rels><?xml version="1.0" encoding="UTF-8" standalone="yes"?>
<Relationships xmlns="http://schemas.openxmlformats.org/package/2006/relationships"><Relationship Id="rId1" Type="http://purl.oclc.org/ooxml/officeDocument/relationships/printerSettings" Target="../printerSettings/printerSettings17.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1"/>
  <sheetViews>
    <sheetView zoomScaleNormal="100" workbookViewId="0">
      <selection activeCell="C23" sqref="C23"/>
    </sheetView>
  </sheetViews>
  <sheetFormatPr baseColWidth="10" defaultColWidth="10.83203125" defaultRowHeight="14"/>
  <cols>
    <col min="1" max="1" width="9.5" style="1" bestFit="1" customWidth="1"/>
    <col min="2" max="2" width="20.33203125" style="1" customWidth="1"/>
    <col min="3" max="3" width="38.1640625" style="1" customWidth="1"/>
    <col min="4" max="4" width="53.1640625" style="1" customWidth="1"/>
    <col min="5" max="6" width="10.83203125" style="1" customWidth="1"/>
    <col min="7" max="7" width="14.83203125" style="1" customWidth="1"/>
    <col min="8" max="8" width="7.83203125" style="1" bestFit="1" customWidth="1"/>
    <col min="9" max="9" width="14.83203125" style="1" customWidth="1"/>
    <col min="10" max="10" width="7.83203125" style="1" bestFit="1" customWidth="1"/>
    <col min="11" max="1024" width="10.83203125" style="1" customWidth="1"/>
    <col min="1025" max="16384" width="10.83203125" style="1"/>
  </cols>
  <sheetData>
    <row r="1" spans="1:10" ht="19.25" customHeight="1">
      <c r="A1" s="111" t="s">
        <v>91</v>
      </c>
      <c r="B1" s="111"/>
      <c r="C1" s="111"/>
      <c r="D1" s="111"/>
    </row>
    <row r="2" spans="1:10" ht="14" customHeight="1"/>
    <row r="3" spans="1:10" ht="15" customHeight="1">
      <c r="A3" s="4"/>
      <c r="B3" s="110" t="s">
        <v>31</v>
      </c>
      <c r="C3" s="110"/>
      <c r="D3" s="62" t="d">
        <v>2021-10-06</v>
      </c>
      <c r="E3" s="40"/>
    </row>
    <row r="4" spans="1:10" ht="15">
      <c r="A4" s="4"/>
      <c r="B4" s="110" t="s">
        <v>32</v>
      </c>
      <c r="C4" s="110"/>
      <c r="D4" s="41" t="s">
        <v>37</v>
      </c>
      <c r="E4" s="41"/>
    </row>
    <row r="5" spans="1:10" ht="15" customHeight="1">
      <c r="A5" s="4"/>
      <c r="B5" s="110" t="s">
        <v>33</v>
      </c>
      <c r="C5" s="110"/>
      <c r="D5" s="42" t="s">
        <v>1</v>
      </c>
      <c r="E5" s="42"/>
    </row>
    <row r="6" spans="1:10" ht="15" customHeight="1">
      <c r="A6" s="4"/>
      <c r="B6" s="110" t="s">
        <v>34</v>
      </c>
      <c r="C6" s="110"/>
      <c r="D6" s="43" t="s">
        <v>36</v>
      </c>
      <c r="E6" s="42"/>
    </row>
    <row r="7" spans="1:10" ht="15" customHeight="1">
      <c r="A7" s="4"/>
      <c r="B7" s="39"/>
      <c r="C7" s="39"/>
      <c r="D7" s="43"/>
      <c r="E7" s="42"/>
    </row>
    <row r="8" spans="1:10">
      <c r="A8" s="111" t="s">
        <v>0</v>
      </c>
      <c r="B8" s="111"/>
      <c r="C8" s="111"/>
      <c r="D8" s="111"/>
    </row>
    <row r="9" spans="1:10" s="5" customFormat="1" ht="19.5" customHeight="1">
      <c r="A9" s="15" t="s">
        <v>2</v>
      </c>
      <c r="B9" s="15" t="s">
        <v>3</v>
      </c>
      <c r="C9" s="16" t="s">
        <v>4</v>
      </c>
      <c r="D9" s="17" t="s">
        <v>5</v>
      </c>
      <c r="F9" s="1"/>
      <c r="G9" s="1"/>
      <c r="H9" s="1"/>
      <c r="I9" s="1"/>
      <c r="J9" s="1"/>
    </row>
    <row r="10" spans="1:10" ht="27.75" customHeight="1">
      <c r="A10" s="2" t="s">
        <v>6</v>
      </c>
      <c r="B10" s="3" t="s">
        <v>7</v>
      </c>
      <c r="C10" s="37" t="s">
        <v>36</v>
      </c>
      <c r="D10" s="36"/>
    </row>
    <row r="11" spans="1:10" ht="27.75" customHeight="1">
      <c r="A11" s="2" t="s">
        <v>8</v>
      </c>
      <c r="B11" s="3" t="s">
        <v>39</v>
      </c>
      <c r="C11" s="37" t="s">
        <v>66</v>
      </c>
      <c r="D11" s="107" t="s">
        <v>153</v>
      </c>
    </row>
    <row r="12" spans="1:10" ht="34">
      <c r="A12" s="2" t="s">
        <v>9</v>
      </c>
      <c r="B12" s="3" t="s">
        <v>41</v>
      </c>
      <c r="C12" s="37" t="s">
        <v>42</v>
      </c>
      <c r="D12" s="108"/>
    </row>
    <row r="13" spans="1:10" ht="27.75" customHeight="1">
      <c r="A13" s="2" t="s">
        <v>10</v>
      </c>
      <c r="B13" s="3" t="s">
        <v>40</v>
      </c>
      <c r="C13" s="37" t="s">
        <v>38</v>
      </c>
      <c r="D13" s="108"/>
    </row>
    <row r="14" spans="1:10" ht="27.75" customHeight="1">
      <c r="A14" s="2" t="s">
        <v>11</v>
      </c>
      <c r="B14" s="3" t="s">
        <v>14</v>
      </c>
      <c r="C14" s="37" t="s">
        <v>43</v>
      </c>
      <c r="D14" s="108"/>
      <c r="F14" s="27"/>
      <c r="G14" s="28"/>
      <c r="H14" s="29"/>
      <c r="I14" s="30"/>
    </row>
    <row r="15" spans="1:10" ht="27.75" customHeight="1">
      <c r="A15" s="2" t="s">
        <v>12</v>
      </c>
      <c r="B15" s="3" t="s">
        <v>44</v>
      </c>
      <c r="C15" s="37" t="s">
        <v>45</v>
      </c>
      <c r="D15" s="108"/>
      <c r="F15" s="27"/>
      <c r="G15" s="28"/>
      <c r="H15" s="29"/>
      <c r="I15" s="30"/>
    </row>
    <row r="16" spans="1:10" ht="27.75" customHeight="1">
      <c r="A16" s="2" t="s">
        <v>13</v>
      </c>
      <c r="B16" s="3" t="s">
        <v>46</v>
      </c>
      <c r="C16" s="37" t="s">
        <v>47</v>
      </c>
      <c r="D16" s="108"/>
      <c r="E16" s="30"/>
      <c r="F16" s="30"/>
      <c r="G16" s="30"/>
      <c r="H16" s="30"/>
      <c r="I16" s="30"/>
    </row>
    <row r="17" spans="1:4" ht="27.75" customHeight="1">
      <c r="A17" s="2" t="s">
        <v>15</v>
      </c>
      <c r="B17" s="3" t="s">
        <v>48</v>
      </c>
      <c r="C17" s="37" t="s">
        <v>49</v>
      </c>
      <c r="D17" s="108"/>
    </row>
    <row r="18" spans="1:4" ht="27.75" customHeight="1">
      <c r="A18" s="2" t="s">
        <v>16</v>
      </c>
      <c r="B18" s="3" t="s">
        <v>50</v>
      </c>
      <c r="C18" s="37" t="s">
        <v>51</v>
      </c>
      <c r="D18" s="108"/>
    </row>
    <row r="19" spans="1:4" ht="27.75" customHeight="1">
      <c r="A19" s="2" t="s">
        <v>17</v>
      </c>
      <c r="B19" s="3" t="s">
        <v>52</v>
      </c>
      <c r="C19" s="37" t="s">
        <v>53</v>
      </c>
      <c r="D19" s="108"/>
    </row>
    <row r="20" spans="1:4" ht="27.75" customHeight="1">
      <c r="A20" s="2" t="s">
        <v>18</v>
      </c>
      <c r="B20" s="3" t="s">
        <v>54</v>
      </c>
      <c r="C20" s="37" t="s">
        <v>55</v>
      </c>
      <c r="D20" s="108"/>
    </row>
    <row r="21" spans="1:4" ht="27.75" customHeight="1">
      <c r="A21" s="2" t="s">
        <v>19</v>
      </c>
      <c r="B21" s="3" t="s">
        <v>56</v>
      </c>
      <c r="C21" s="37" t="s">
        <v>57</v>
      </c>
      <c r="D21" s="108"/>
    </row>
    <row r="22" spans="1:4" ht="27.75" customHeight="1">
      <c r="A22" s="2" t="s">
        <v>20</v>
      </c>
      <c r="B22" s="3" t="s">
        <v>58</v>
      </c>
      <c r="C22" s="37" t="s">
        <v>59</v>
      </c>
      <c r="D22" s="108"/>
    </row>
    <row r="23" spans="1:4" ht="27.75" customHeight="1">
      <c r="A23" s="2" t="s">
        <v>21</v>
      </c>
      <c r="B23" s="3" t="s">
        <v>60</v>
      </c>
      <c r="C23" s="37" t="s">
        <v>61</v>
      </c>
      <c r="D23" s="108"/>
    </row>
    <row r="24" spans="1:4" ht="27.75" customHeight="1">
      <c r="A24" s="2" t="s">
        <v>22</v>
      </c>
      <c r="B24" s="3" t="s">
        <v>62</v>
      </c>
      <c r="C24" s="37" t="s">
        <v>63</v>
      </c>
      <c r="D24" s="109"/>
    </row>
    <row r="25" spans="1:4">
      <c r="D25" s="44"/>
    </row>
    <row r="27" spans="1:4" ht="16">
      <c r="A27" s="111" t="s">
        <v>30</v>
      </c>
      <c r="B27" s="112"/>
      <c r="C27" s="112"/>
    </row>
    <row r="28" spans="1:4">
      <c r="A28" s="113" t="s">
        <v>92</v>
      </c>
      <c r="B28" s="114"/>
      <c r="C28" s="38" t="s">
        <v>93</v>
      </c>
    </row>
    <row r="29" spans="1:4" ht="16">
      <c r="A29" s="115" t="s">
        <v>151</v>
      </c>
      <c r="B29" s="116"/>
      <c r="C29" s="53" t="s">
        <v>152</v>
      </c>
    </row>
    <row r="30" spans="1:4" ht="16">
      <c r="A30" s="115" t="s">
        <v>151</v>
      </c>
      <c r="B30" s="116"/>
      <c r="C30" s="53" t="s">
        <v>163</v>
      </c>
    </row>
    <row r="31" spans="1:4" ht="16">
      <c r="A31" s="115" t="s">
        <v>94</v>
      </c>
      <c r="B31" s="116"/>
      <c r="C31" s="53" t="s">
        <v>95</v>
      </c>
    </row>
    <row r="32" spans="1:4" ht="16">
      <c r="A32" s="115" t="s">
        <v>154</v>
      </c>
      <c r="B32" s="116"/>
      <c r="C32" s="53" t="s">
        <v>155</v>
      </c>
    </row>
    <row r="35" spans="1:3" ht="16">
      <c r="A35" s="111" t="s">
        <v>96</v>
      </c>
      <c r="B35" s="112"/>
      <c r="C35" s="112"/>
    </row>
    <row r="36" spans="1:3">
      <c r="A36" s="113" t="s">
        <v>35</v>
      </c>
      <c r="B36" s="114"/>
      <c r="C36" s="38" t="s">
        <v>97</v>
      </c>
    </row>
    <row r="37" spans="1:3">
      <c r="A37" s="119" t="s">
        <v>150</v>
      </c>
      <c r="B37" s="120"/>
      <c r="C37" s="53"/>
    </row>
    <row r="38" spans="1:3" ht="16">
      <c r="A38" s="117" t="s">
        <v>159</v>
      </c>
      <c r="B38" s="118"/>
      <c r="C38" s="53"/>
    </row>
    <row r="39" spans="1:3" ht="30.5" customHeight="1">
      <c r="A39" s="117" t="s">
        <v>158</v>
      </c>
      <c r="B39" s="118"/>
      <c r="C39" s="53"/>
    </row>
    <row r="40" spans="1:3" ht="25.75" customHeight="1">
      <c r="A40" s="117" t="s">
        <v>157</v>
      </c>
      <c r="B40" s="118"/>
      <c r="C40" s="53"/>
    </row>
    <row r="41" spans="1:3" ht="28.25" customHeight="1">
      <c r="A41" s="117" t="s">
        <v>156</v>
      </c>
      <c r="B41" s="118"/>
      <c r="C41" s="53"/>
    </row>
  </sheetData>
  <mergeCells count="20">
    <mergeCell ref="A40:B40"/>
    <mergeCell ref="A41:B41"/>
    <mergeCell ref="A32:B32"/>
    <mergeCell ref="A35:C35"/>
    <mergeCell ref="A36:B36"/>
    <mergeCell ref="A38:B38"/>
    <mergeCell ref="A39:B39"/>
    <mergeCell ref="A37:B37"/>
    <mergeCell ref="A27:C27"/>
    <mergeCell ref="A28:B28"/>
    <mergeCell ref="A29:B29"/>
    <mergeCell ref="A30:B30"/>
    <mergeCell ref="A31:B31"/>
    <mergeCell ref="D11:D24"/>
    <mergeCell ref="B6:C6"/>
    <mergeCell ref="A1:D1"/>
    <mergeCell ref="A8:D8"/>
    <mergeCell ref="B3:C3"/>
    <mergeCell ref="B4:C4"/>
    <mergeCell ref="B5:C5"/>
  </mergeCells>
  <phoneticPr fontId="19" type="noConversion"/>
  <hyperlinks>
    <hyperlink ref="D6" r:id="rId1" xr:uid="{82C45BB8-A20E-4B8B-949B-F90BF0D8AFE6}"/>
    <hyperlink ref="C10" r:id="rId2" xr:uid="{D206FBA7-178D-4646-9EE5-742BD89F928E}"/>
    <hyperlink ref="C11" r:id="rId3" xr:uid="{BA2ED8C2-EF15-4302-B9DF-DDFACD023024}"/>
    <hyperlink ref="C14" r:id="rId4" xr:uid="{B42DDC1C-DF65-4789-B463-2E32D534D544}"/>
    <hyperlink ref="C15" r:id="rId5" xr:uid="{CC5486BE-09F0-4AD9-836D-B6F2A2F5930F}"/>
    <hyperlink ref="C16" r:id="rId6" xr:uid="{A0F5DC22-05ED-4BCD-B73A-AD23C8D35325}"/>
    <hyperlink ref="C17" r:id="rId7" xr:uid="{E62C1D88-83BA-45F9-83AB-078E9E9926CF}"/>
    <hyperlink ref="C18" r:id="rId8" xr:uid="{C30D0DC1-87B2-48C2-8EE3-70E53E5F78F1}"/>
    <hyperlink ref="C19" r:id="rId9" xr:uid="{3EB10254-DCC8-426E-92FE-33E04C70B905}"/>
    <hyperlink ref="C20" r:id="rId10" xr:uid="{4FD59BD4-0A21-4B5E-95C7-21037EFFE85C}"/>
    <hyperlink ref="C21" r:id="rId11" xr:uid="{97D49089-150D-47C8-805A-B533A2563ED2}"/>
    <hyperlink ref="C22" r:id="rId12" xr:uid="{E1AE2651-209C-4FDD-B975-9CADC3805A95}"/>
    <hyperlink ref="C24" r:id="rId13" xr:uid="{EAD62FDB-535A-40A7-BAA4-6A1F544F399F}"/>
    <hyperlink ref="C23" r:id="rId14" xr:uid="{6A509DEE-3B19-4535-9440-3405A1FD0B50}"/>
    <hyperlink ref="C12" r:id="rId15" xr:uid="{092ECFC1-A1AD-42B0-B58B-ACFB165A3A5A}"/>
    <hyperlink ref="C13" r:id="rId16" xr:uid="{B64A0E63-FDE3-49B6-B1B1-3573F83D70BB}"/>
  </hyperlink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7"/>
  <headerFooter alignWithMargins="0">
    <oddHeader>&amp;LRGAA 3.0 - Relevé pour le site : wwww.site.fr&amp;R&amp;P/&amp;N - &amp;A</oddHeader>
  </headerFooter>
  <drawing r:id="rId18"/>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B109"/>
  <sheetViews>
    <sheetView zoomScaleNormal="100" workbookViewId="0">
      <pane xSplit="4" ySplit="3" topLeftCell="E4" activePane="bottomRight" state="frozen"/>
      <selection activeCell="D99" sqref="D99"/>
      <selection pane="topRight" activeCell="D99" sqref="D99"/>
      <selection pane="bottomLeft" activeCell="D99" sqref="D99"/>
      <selection pane="bottomRight" activeCell="F100" sqref="F100"/>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Périmètre!B17</f>
        <v>Demande d'aide dématérialisée</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Périmètre!C17</f>
        <v>https://www.eau-artois-picardie.fr/demande-daide-financiere</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17" customHeight="1">
      <c r="A13" s="140" t="s">
        <v>234</v>
      </c>
      <c r="B13" s="32" t="s">
        <v>235</v>
      </c>
      <c r="C13" s="31" t="s">
        <v>236</v>
      </c>
      <c r="D13" s="9" t="s">
        <v>25</v>
      </c>
      <c r="E13" s="33"/>
      <c r="F13" s="31"/>
    </row>
    <row r="14" spans="1:1016" ht="33.5" customHeight="1">
      <c r="A14" s="140"/>
      <c r="B14" s="32" t="s">
        <v>237</v>
      </c>
      <c r="C14" s="31" t="s">
        <v>238</v>
      </c>
      <c r="D14" s="9" t="s">
        <v>25</v>
      </c>
      <c r="E14" s="31"/>
      <c r="F14" s="31"/>
    </row>
    <row r="15" spans="1:1016" ht="45" customHeight="1">
      <c r="A15" s="140" t="s">
        <v>239</v>
      </c>
      <c r="B15" s="9" t="s">
        <v>240</v>
      </c>
      <c r="C15" s="3" t="s">
        <v>241</v>
      </c>
      <c r="D15" s="9" t="s">
        <v>23</v>
      </c>
      <c r="E15" s="3"/>
      <c r="F15" s="3"/>
    </row>
    <row r="16" spans="1:1016"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54"/>
      <c r="F31" s="3"/>
    </row>
    <row r="32" spans="1:6" ht="45">
      <c r="A32" s="140"/>
      <c r="B32" s="9" t="s">
        <v>276</v>
      </c>
      <c r="C32" s="3" t="s">
        <v>277</v>
      </c>
      <c r="D32" s="9" t="s">
        <v>25</v>
      </c>
      <c r="E32" s="3"/>
      <c r="F32" s="3"/>
    </row>
    <row r="33" spans="1:6" ht="45">
      <c r="A33" s="140"/>
      <c r="B33" s="9" t="s">
        <v>278</v>
      </c>
      <c r="C33" s="3" t="s">
        <v>279</v>
      </c>
      <c r="D33" s="9" t="s">
        <v>25</v>
      </c>
      <c r="E33" s="3"/>
      <c r="F33" s="3"/>
    </row>
    <row r="34" spans="1:6" ht="240">
      <c r="A34" s="140"/>
      <c r="B34" s="9" t="s">
        <v>280</v>
      </c>
      <c r="C34" s="3" t="s">
        <v>281</v>
      </c>
      <c r="D34" s="9" t="s">
        <v>24</v>
      </c>
      <c r="E34" s="63" t="s">
        <v>166</v>
      </c>
      <c r="F34" s="3"/>
    </row>
    <row r="35" spans="1:6" ht="30">
      <c r="A35" s="140"/>
      <c r="B35" s="9" t="s">
        <v>282</v>
      </c>
      <c r="C35" s="3" t="s">
        <v>283</v>
      </c>
      <c r="D35" s="9" t="s">
        <v>25</v>
      </c>
      <c r="E35" s="60" t="s">
        <v>118</v>
      </c>
      <c r="F35" s="7"/>
    </row>
    <row r="36" spans="1:6" ht="45">
      <c r="A36" s="140"/>
      <c r="B36" s="9" t="s">
        <v>284</v>
      </c>
      <c r="C36" s="3" t="s">
        <v>285</v>
      </c>
      <c r="D36" s="9" t="s">
        <v>23</v>
      </c>
      <c r="E36" s="7"/>
      <c r="F36" s="7"/>
    </row>
    <row r="37" spans="1:6" ht="75">
      <c r="A37" s="140"/>
      <c r="B37" s="9" t="s">
        <v>286</v>
      </c>
      <c r="C37" s="3" t="s">
        <v>287</v>
      </c>
      <c r="D37" s="9" t="s">
        <v>23</v>
      </c>
      <c r="E37" s="7"/>
      <c r="F37" s="7"/>
    </row>
    <row r="38" spans="1:6" ht="60">
      <c r="A38" s="140"/>
      <c r="B38" s="9" t="s">
        <v>288</v>
      </c>
      <c r="C38" s="3" t="s">
        <v>289</v>
      </c>
      <c r="D38" s="9" t="s">
        <v>25</v>
      </c>
      <c r="E38" s="7"/>
      <c r="F38" s="7"/>
    </row>
    <row r="39" spans="1:6" ht="30">
      <c r="A39" s="140" t="s">
        <v>290</v>
      </c>
      <c r="B39" s="32" t="s">
        <v>291</v>
      </c>
      <c r="C39" s="31" t="s">
        <v>292</v>
      </c>
      <c r="D39" s="32" t="s">
        <v>23</v>
      </c>
      <c r="E39" s="31"/>
      <c r="F39" s="31"/>
    </row>
    <row r="40" spans="1:6" ht="30">
      <c r="A40" s="140"/>
      <c r="B40" s="32" t="s">
        <v>293</v>
      </c>
      <c r="C40" s="31" t="s">
        <v>294</v>
      </c>
      <c r="D40" s="32" t="s">
        <v>23</v>
      </c>
      <c r="E40" s="31"/>
      <c r="F40" s="31"/>
    </row>
    <row r="41" spans="1:6" ht="45">
      <c r="A41" s="140" t="s">
        <v>295</v>
      </c>
      <c r="B41" s="9" t="s">
        <v>296</v>
      </c>
      <c r="C41" s="3" t="s">
        <v>297</v>
      </c>
      <c r="D41" s="9" t="s">
        <v>23</v>
      </c>
      <c r="E41" s="7"/>
      <c r="F41" s="7"/>
    </row>
    <row r="42" spans="1:6" ht="30">
      <c r="A42" s="140"/>
      <c r="B42" s="9" t="s">
        <v>298</v>
      </c>
      <c r="C42" s="3" t="s">
        <v>299</v>
      </c>
      <c r="D42" s="9" t="s">
        <v>25</v>
      </c>
      <c r="E42" s="7"/>
      <c r="F42" s="7"/>
    </row>
    <row r="43" spans="1:6" ht="45">
      <c r="A43" s="140"/>
      <c r="B43" s="9" t="s">
        <v>300</v>
      </c>
      <c r="C43" s="3" t="s">
        <v>301</v>
      </c>
      <c r="D43" s="9" t="s">
        <v>23</v>
      </c>
      <c r="E43" s="7" t="s">
        <v>149</v>
      </c>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45">
      <c r="A57" s="140"/>
      <c r="B57" s="35" t="s">
        <v>330</v>
      </c>
      <c r="C57" s="34" t="s">
        <v>331</v>
      </c>
      <c r="D57" s="35" t="s">
        <v>24</v>
      </c>
      <c r="E57" s="34" t="s">
        <v>67</v>
      </c>
      <c r="F57" s="34"/>
    </row>
    <row r="58" spans="1:6" ht="120">
      <c r="A58" s="140"/>
      <c r="B58" s="35" t="s">
        <v>332</v>
      </c>
      <c r="C58" s="34" t="s">
        <v>333</v>
      </c>
      <c r="D58" s="35" t="s">
        <v>24</v>
      </c>
      <c r="E58" s="34" t="s">
        <v>99</v>
      </c>
      <c r="F58" s="34"/>
    </row>
    <row r="59" spans="1:6" ht="30">
      <c r="A59" s="140"/>
      <c r="B59" s="35" t="s">
        <v>334</v>
      </c>
      <c r="C59" s="34" t="s">
        <v>335</v>
      </c>
      <c r="D59" s="35" t="s">
        <v>25</v>
      </c>
      <c r="E59" s="34"/>
      <c r="F59" s="34"/>
    </row>
    <row r="60" spans="1:6" ht="135">
      <c r="A60" s="140" t="s">
        <v>336</v>
      </c>
      <c r="B60" s="32" t="s">
        <v>337</v>
      </c>
      <c r="C60" s="31" t="s">
        <v>338</v>
      </c>
      <c r="D60" s="32" t="s">
        <v>24</v>
      </c>
      <c r="E60" s="31" t="s">
        <v>106</v>
      </c>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90">
      <c r="A65" s="140"/>
      <c r="B65" s="32" t="s">
        <v>347</v>
      </c>
      <c r="C65" s="31" t="s">
        <v>348</v>
      </c>
      <c r="D65" s="32" t="s">
        <v>24</v>
      </c>
      <c r="E65" s="31" t="s">
        <v>70</v>
      </c>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342">
      <c r="A100" s="140"/>
      <c r="B100" s="9" t="s">
        <v>420</v>
      </c>
      <c r="C100" s="3" t="s">
        <v>421</v>
      </c>
      <c r="D100" s="9" t="s">
        <v>24</v>
      </c>
      <c r="E100" s="54" t="s">
        <v>183</v>
      </c>
      <c r="F100" s="54"/>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431DF620-3203-E948-B603-25E93A9A1465}"/>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39" priority="2" stopIfTrue="1" operator="equal">
      <formula>"C"</formula>
    </cfRule>
  </conditionalFormatting>
  <conditionalFormatting sqref="D4:D109">
    <cfRule type="cellIs" dxfId="38" priority="4" stopIfTrue="1" operator="equal">
      <formula>"NA"</formula>
    </cfRule>
  </conditionalFormatting>
  <conditionalFormatting sqref="D4:D109">
    <cfRule type="cellIs" dxfId="37" priority="1" stopIfTrue="1" operator="equal">
      <formula>"NCT"</formula>
    </cfRule>
    <cfRule type="cellIs" dxfId="36" priority="3" stopIfTrue="1" operator="equal">
      <formula>"NC"</formula>
    </cfRule>
  </conditionalFormatting>
  <conditionalFormatting sqref="D4:D109">
    <cfRule type="cellIs" dxfId="35" priority="5" stopIfTrue="1" operator="equal">
      <formula>"NT"</formula>
    </cfRule>
  </conditionalFormatting>
  <dataValidations count="1">
    <dataValidation type="list" showErrorMessage="1" sqref="D4:D109" xr:uid="{00000000-0002-0000-0C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H109"/>
  <sheetViews>
    <sheetView zoomScaleNormal="100" workbookViewId="0">
      <pane xSplit="4" ySplit="3" topLeftCell="E4" activePane="bottomRight" state="frozen"/>
      <selection activeCell="D99" sqref="D99"/>
      <selection pane="topRight" activeCell="D99" sqref="D99"/>
      <selection pane="bottomLeft" activeCell="D99" sqref="D99"/>
      <selection pane="bottomRight" activeCell="F57" sqref="F57"/>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Périmètre!B18</f>
        <v>Le prix de l'eau par commune</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Périmètre!C18</f>
        <v>https://www.eau-artois-picardie.fr/aides-et-redevances-prix-de-leau/le-prix-de-leau-par-commune</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3"/>
      <c r="F11" s="3"/>
    </row>
    <row r="12" spans="1:1022" ht="45">
      <c r="A12" s="142"/>
      <c r="B12" s="9" t="s">
        <v>232</v>
      </c>
      <c r="C12" s="3" t="s">
        <v>233</v>
      </c>
      <c r="D12" s="9" t="s">
        <v>25</v>
      </c>
      <c r="E12" s="3"/>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17" customHeight="1">
      <c r="A13" s="140" t="s">
        <v>234</v>
      </c>
      <c r="B13" s="32" t="s">
        <v>235</v>
      </c>
      <c r="C13" s="31" t="s">
        <v>236</v>
      </c>
      <c r="D13" s="32" t="s">
        <v>23</v>
      </c>
      <c r="E13" s="33"/>
      <c r="F13" s="31"/>
    </row>
    <row r="14" spans="1:1022" ht="60">
      <c r="A14" s="140"/>
      <c r="B14" s="32" t="s">
        <v>237</v>
      </c>
      <c r="C14" s="31" t="s">
        <v>238</v>
      </c>
      <c r="D14" s="32" t="s">
        <v>24</v>
      </c>
      <c r="E14" s="48" t="s">
        <v>142</v>
      </c>
      <c r="F14" s="31"/>
    </row>
    <row r="15" spans="1:1022" ht="45" customHeight="1">
      <c r="A15" s="140" t="s">
        <v>239</v>
      </c>
      <c r="B15" s="9" t="s">
        <v>240</v>
      </c>
      <c r="C15" s="3" t="s">
        <v>241</v>
      </c>
      <c r="D15" s="9" t="s">
        <v>23</v>
      </c>
      <c r="E15" s="3"/>
      <c r="F15" s="3"/>
    </row>
    <row r="16" spans="1:1022"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32" t="s">
        <v>25</v>
      </c>
      <c r="E18" s="31"/>
      <c r="F18" s="31"/>
    </row>
    <row r="19" spans="1:6" ht="75">
      <c r="A19" s="140"/>
      <c r="B19" s="32" t="s">
        <v>249</v>
      </c>
      <c r="C19" s="31" t="s">
        <v>250</v>
      </c>
      <c r="D19" s="32" t="s">
        <v>25</v>
      </c>
      <c r="E19" s="31"/>
      <c r="F19" s="31"/>
    </row>
    <row r="20" spans="1:6" ht="60">
      <c r="A20" s="140"/>
      <c r="B20" s="32" t="s">
        <v>251</v>
      </c>
      <c r="C20" s="31" t="s">
        <v>252</v>
      </c>
      <c r="D20" s="32" t="s">
        <v>25</v>
      </c>
      <c r="E20" s="31"/>
      <c r="F20" s="31"/>
    </row>
    <row r="21" spans="1:6" ht="60">
      <c r="A21" s="140"/>
      <c r="B21" s="32" t="s">
        <v>253</v>
      </c>
      <c r="C21" s="31" t="s">
        <v>254</v>
      </c>
      <c r="D21" s="32" t="s">
        <v>25</v>
      </c>
      <c r="E21" s="31"/>
      <c r="F21" s="31"/>
    </row>
    <row r="22" spans="1:6" ht="45">
      <c r="A22" s="140"/>
      <c r="B22" s="32" t="s">
        <v>255</v>
      </c>
      <c r="C22" s="31" t="s">
        <v>256</v>
      </c>
      <c r="D22" s="32" t="s">
        <v>25</v>
      </c>
      <c r="E22" s="31"/>
      <c r="F22" s="31"/>
    </row>
    <row r="23" spans="1:6" ht="45">
      <c r="A23" s="140"/>
      <c r="B23" s="32" t="s">
        <v>257</v>
      </c>
      <c r="C23" s="31" t="s">
        <v>258</v>
      </c>
      <c r="D23" s="32" t="s">
        <v>25</v>
      </c>
      <c r="E23" s="31"/>
      <c r="F23" s="31"/>
    </row>
    <row r="24" spans="1:6" ht="30">
      <c r="A24" s="140"/>
      <c r="B24" s="32" t="s">
        <v>259</v>
      </c>
      <c r="C24" s="31" t="s">
        <v>260</v>
      </c>
      <c r="D24" s="32" t="s">
        <v>25</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32" t="s">
        <v>25</v>
      </c>
      <c r="E31" s="3"/>
      <c r="F31" s="3"/>
    </row>
    <row r="32" spans="1:6" ht="45">
      <c r="A32" s="140"/>
      <c r="B32" s="9" t="s">
        <v>276</v>
      </c>
      <c r="C32" s="3" t="s">
        <v>277</v>
      </c>
      <c r="D32" s="32" t="s">
        <v>25</v>
      </c>
      <c r="E32" s="3"/>
      <c r="F32" s="3"/>
    </row>
    <row r="33" spans="1:6" ht="45">
      <c r="A33" s="140"/>
      <c r="B33" s="9" t="s">
        <v>278</v>
      </c>
      <c r="C33" s="3" t="s">
        <v>279</v>
      </c>
      <c r="D33" s="32" t="s">
        <v>25</v>
      </c>
      <c r="E33" s="3"/>
      <c r="F33" s="3"/>
    </row>
    <row r="34" spans="1:6" ht="45">
      <c r="A34" s="140"/>
      <c r="B34" s="9" t="s">
        <v>280</v>
      </c>
      <c r="C34" s="3" t="s">
        <v>281</v>
      </c>
      <c r="D34" s="32" t="s">
        <v>25</v>
      </c>
      <c r="E34" s="3"/>
      <c r="F34" s="3"/>
    </row>
    <row r="35" spans="1:6" ht="30">
      <c r="A35" s="140"/>
      <c r="B35" s="9" t="s">
        <v>282</v>
      </c>
      <c r="C35" s="3" t="s">
        <v>283</v>
      </c>
      <c r="D35" s="32" t="s">
        <v>25</v>
      </c>
      <c r="E35" s="7"/>
      <c r="F35" s="7"/>
    </row>
    <row r="36" spans="1:6" ht="45">
      <c r="A36" s="140"/>
      <c r="B36" s="9" t="s">
        <v>284</v>
      </c>
      <c r="C36" s="3" t="s">
        <v>285</v>
      </c>
      <c r="D36" s="32" t="s">
        <v>25</v>
      </c>
      <c r="E36" s="7"/>
      <c r="F36" s="7"/>
    </row>
    <row r="37" spans="1:6" ht="75">
      <c r="A37" s="140"/>
      <c r="B37" s="9" t="s">
        <v>286</v>
      </c>
      <c r="C37" s="3" t="s">
        <v>287</v>
      </c>
      <c r="D37" s="32" t="s">
        <v>25</v>
      </c>
      <c r="E37" s="7"/>
      <c r="F37" s="7"/>
    </row>
    <row r="38" spans="1:6" ht="60">
      <c r="A38" s="140"/>
      <c r="B38" s="9" t="s">
        <v>288</v>
      </c>
      <c r="C38" s="3" t="s">
        <v>289</v>
      </c>
      <c r="D38" s="32" t="s">
        <v>25</v>
      </c>
      <c r="E38" s="7"/>
      <c r="F38" s="7"/>
    </row>
    <row r="39" spans="1:6" ht="30">
      <c r="A39" s="140" t="s">
        <v>290</v>
      </c>
      <c r="B39" s="32" t="s">
        <v>291</v>
      </c>
      <c r="C39" s="31" t="s">
        <v>292</v>
      </c>
      <c r="D39" s="32" t="s">
        <v>23</v>
      </c>
      <c r="E39" s="31"/>
      <c r="F39" s="31"/>
    </row>
    <row r="40" spans="1:6" ht="30">
      <c r="A40" s="140"/>
      <c r="B40" s="32" t="s">
        <v>293</v>
      </c>
      <c r="C40" s="31" t="s">
        <v>294</v>
      </c>
      <c r="D40" s="32" t="s">
        <v>24</v>
      </c>
      <c r="E40" s="31" t="s">
        <v>69</v>
      </c>
      <c r="F40" s="31"/>
    </row>
    <row r="41" spans="1:6" ht="45">
      <c r="A41" s="140" t="s">
        <v>295</v>
      </c>
      <c r="B41" s="9" t="s">
        <v>296</v>
      </c>
      <c r="C41" s="3" t="s">
        <v>297</v>
      </c>
      <c r="D41" s="9" t="s">
        <v>24</v>
      </c>
      <c r="E41" s="7" t="s">
        <v>69</v>
      </c>
      <c r="F41" s="7"/>
    </row>
    <row r="42" spans="1:6" ht="30">
      <c r="A42" s="140"/>
      <c r="B42" s="9" t="s">
        <v>298</v>
      </c>
      <c r="C42" s="3" t="s">
        <v>299</v>
      </c>
      <c r="D42" s="9" t="s">
        <v>25</v>
      </c>
      <c r="E42" s="7"/>
      <c r="F42" s="7"/>
    </row>
    <row r="43" spans="1:6" ht="75">
      <c r="A43" s="140"/>
      <c r="B43" s="9" t="s">
        <v>300</v>
      </c>
      <c r="C43" s="3" t="s">
        <v>301</v>
      </c>
      <c r="D43" s="9" t="s">
        <v>23</v>
      </c>
      <c r="E43" s="7" t="s">
        <v>184</v>
      </c>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24</v>
      </c>
      <c r="E56" s="34" t="s">
        <v>185</v>
      </c>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60">
      <c r="A60" s="140" t="s">
        <v>336</v>
      </c>
      <c r="B60" s="32" t="s">
        <v>337</v>
      </c>
      <c r="C60" s="31" t="s">
        <v>338</v>
      </c>
      <c r="D60" s="32" t="s">
        <v>24</v>
      </c>
      <c r="E60" s="31" t="s">
        <v>117</v>
      </c>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9E0B7DF9-8A8C-7045-8F40-465030D9E3F0}"/>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34" priority="2" stopIfTrue="1" operator="equal">
      <formula>"C"</formula>
    </cfRule>
  </conditionalFormatting>
  <conditionalFormatting sqref="D4:D109">
    <cfRule type="cellIs" dxfId="33" priority="4" stopIfTrue="1" operator="equal">
      <formula>"NA"</formula>
    </cfRule>
  </conditionalFormatting>
  <conditionalFormatting sqref="D4:D109">
    <cfRule type="cellIs" dxfId="32" priority="1" stopIfTrue="1" operator="equal">
      <formula>"NCT"</formula>
    </cfRule>
    <cfRule type="cellIs" dxfId="31" priority="3" stopIfTrue="1" operator="equal">
      <formula>"NC"</formula>
    </cfRule>
  </conditionalFormatting>
  <conditionalFormatting sqref="D4:D109">
    <cfRule type="cellIs" dxfId="30" priority="5" stopIfTrue="1" operator="equal">
      <formula>"NT"</formula>
    </cfRule>
  </conditionalFormatting>
  <dataValidations count="1">
    <dataValidation type="list" showErrorMessage="1" sqref="D4:D109" xr:uid="{00000000-0002-0000-0D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H109"/>
  <sheetViews>
    <sheetView zoomScaleNormal="100" workbookViewId="0">
      <pane xSplit="4" ySplit="3" topLeftCell="E4" activePane="bottomRight" state="frozen"/>
      <selection activeCell="D99" sqref="D99"/>
      <selection pane="topRight" activeCell="D99" sqref="D99"/>
      <selection pane="bottomLeft" activeCell="D99" sqref="D99"/>
      <selection pane="bottomRight" activeCell="E85" sqref="E85"/>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50"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Périmètre!B19</f>
        <v>Qui sommes-nous ?</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Périmètre!C19</f>
        <v>https://www.eau-artois-picardie.fr/lagence-de-leau/qui-sommes-nous</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23</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120">
      <c r="A6" s="124"/>
      <c r="B6" s="9" t="s">
        <v>220</v>
      </c>
      <c r="C6" s="3" t="s">
        <v>221</v>
      </c>
      <c r="D6" s="9" t="s">
        <v>24</v>
      </c>
      <c r="E6" s="61" t="s">
        <v>167</v>
      </c>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54"/>
      <c r="F11" s="3"/>
    </row>
    <row r="12" spans="1:1022" ht="225">
      <c r="A12" s="142"/>
      <c r="B12" s="9" t="s">
        <v>232</v>
      </c>
      <c r="C12" s="3" t="s">
        <v>233</v>
      </c>
      <c r="D12" s="9" t="s">
        <v>24</v>
      </c>
      <c r="E12" s="61" t="s">
        <v>187</v>
      </c>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30">
      <c r="A13" s="140" t="s">
        <v>234</v>
      </c>
      <c r="B13" s="32" t="s">
        <v>235</v>
      </c>
      <c r="C13" s="31" t="s">
        <v>236</v>
      </c>
      <c r="D13" s="32" t="s">
        <v>24</v>
      </c>
      <c r="E13" s="48" t="s">
        <v>77</v>
      </c>
      <c r="F13" s="31"/>
    </row>
    <row r="14" spans="1:1022" ht="30">
      <c r="A14" s="140"/>
      <c r="B14" s="32" t="s">
        <v>237</v>
      </c>
      <c r="C14" s="31" t="s">
        <v>238</v>
      </c>
      <c r="D14" s="32" t="s">
        <v>25</v>
      </c>
      <c r="E14" s="58" t="s">
        <v>75</v>
      </c>
      <c r="F14" s="31"/>
    </row>
    <row r="15" spans="1:1022" ht="75">
      <c r="A15" s="140" t="s">
        <v>239</v>
      </c>
      <c r="B15" s="9" t="s">
        <v>240</v>
      </c>
      <c r="C15" s="3" t="s">
        <v>241</v>
      </c>
      <c r="D15" s="9" t="s">
        <v>24</v>
      </c>
      <c r="E15" s="3" t="s">
        <v>186</v>
      </c>
      <c r="F15" s="3"/>
    </row>
    <row r="16" spans="1:1022" ht="135">
      <c r="A16" s="140"/>
      <c r="B16" s="9" t="s">
        <v>242</v>
      </c>
      <c r="C16" s="3" t="s">
        <v>243</v>
      </c>
      <c r="D16" s="9" t="s">
        <v>24</v>
      </c>
      <c r="E16" s="3" t="s">
        <v>79</v>
      </c>
      <c r="F16" s="7"/>
    </row>
    <row r="17" spans="1:6" ht="75">
      <c r="A17" s="140"/>
      <c r="B17" s="9" t="s">
        <v>244</v>
      </c>
      <c r="C17" s="3" t="s">
        <v>245</v>
      </c>
      <c r="D17" s="9" t="s">
        <v>23</v>
      </c>
      <c r="E17" s="7"/>
      <c r="F17" s="7"/>
    </row>
    <row r="18" spans="1:6" ht="120">
      <c r="A18" s="140" t="s">
        <v>246</v>
      </c>
      <c r="B18" s="32" t="s">
        <v>247</v>
      </c>
      <c r="C18" s="31" t="s">
        <v>248</v>
      </c>
      <c r="D18" s="32" t="s">
        <v>24</v>
      </c>
      <c r="E18" s="31" t="s">
        <v>119</v>
      </c>
      <c r="F18" s="31"/>
    </row>
    <row r="19" spans="1:6" ht="75">
      <c r="A19" s="140"/>
      <c r="B19" s="32" t="s">
        <v>249</v>
      </c>
      <c r="C19" s="31" t="s">
        <v>250</v>
      </c>
      <c r="D19" s="32" t="s">
        <v>25</v>
      </c>
      <c r="E19" s="58" t="s">
        <v>88</v>
      </c>
      <c r="F19" s="31"/>
    </row>
    <row r="20" spans="1:6" ht="60">
      <c r="A20" s="140"/>
      <c r="B20" s="32" t="s">
        <v>251</v>
      </c>
      <c r="C20" s="31" t="s">
        <v>252</v>
      </c>
      <c r="D20" s="32" t="s">
        <v>25</v>
      </c>
      <c r="E20" s="31"/>
      <c r="F20" s="31"/>
    </row>
    <row r="21" spans="1:6" ht="60">
      <c r="A21" s="140"/>
      <c r="B21" s="32" t="s">
        <v>253</v>
      </c>
      <c r="C21" s="31" t="s">
        <v>254</v>
      </c>
      <c r="D21" s="32" t="s">
        <v>25</v>
      </c>
      <c r="E21" s="51"/>
      <c r="F21" s="31"/>
    </row>
    <row r="22" spans="1:6" ht="45">
      <c r="A22" s="140"/>
      <c r="B22" s="32" t="s">
        <v>255</v>
      </c>
      <c r="C22" s="31" t="s">
        <v>256</v>
      </c>
      <c r="D22" s="32" t="s">
        <v>24</v>
      </c>
      <c r="E22" s="31" t="s">
        <v>89</v>
      </c>
      <c r="F22" s="31"/>
    </row>
    <row r="23" spans="1:6" ht="45">
      <c r="A23" s="140"/>
      <c r="B23" s="32" t="s">
        <v>257</v>
      </c>
      <c r="C23" s="31" t="s">
        <v>258</v>
      </c>
      <c r="D23" s="32" t="s">
        <v>25</v>
      </c>
      <c r="E23" s="58" t="s">
        <v>90</v>
      </c>
      <c r="F23" s="31"/>
    </row>
    <row r="24" spans="1:6" ht="30">
      <c r="A24" s="140"/>
      <c r="B24" s="32" t="s">
        <v>259</v>
      </c>
      <c r="C24" s="31" t="s">
        <v>260</v>
      </c>
      <c r="D24" s="32" t="s">
        <v>23</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7"/>
      <c r="F35" s="7"/>
    </row>
    <row r="36" spans="1:6" ht="45">
      <c r="A36" s="140"/>
      <c r="B36" s="9" t="s">
        <v>284</v>
      </c>
      <c r="C36" s="3" t="s">
        <v>285</v>
      </c>
      <c r="D36" s="9" t="s">
        <v>25</v>
      </c>
      <c r="E36" s="7"/>
      <c r="F36" s="7"/>
    </row>
    <row r="37" spans="1:6" ht="75">
      <c r="A37" s="140"/>
      <c r="B37" s="9" t="s">
        <v>286</v>
      </c>
      <c r="C37" s="3" t="s">
        <v>287</v>
      </c>
      <c r="D37" s="9" t="s">
        <v>25</v>
      </c>
      <c r="E37" s="7"/>
      <c r="F37" s="7"/>
    </row>
    <row r="38" spans="1:6" ht="60">
      <c r="A38" s="140"/>
      <c r="B38" s="9" t="s">
        <v>288</v>
      </c>
      <c r="C38" s="3" t="s">
        <v>289</v>
      </c>
      <c r="D38" s="9" t="s">
        <v>25</v>
      </c>
      <c r="E38" s="7"/>
      <c r="F38" s="7"/>
    </row>
    <row r="39" spans="1:6" ht="120">
      <c r="A39" s="140" t="s">
        <v>290</v>
      </c>
      <c r="B39" s="32" t="s">
        <v>291</v>
      </c>
      <c r="C39" s="31" t="s">
        <v>292</v>
      </c>
      <c r="D39" s="32" t="s">
        <v>24</v>
      </c>
      <c r="E39" s="48" t="s">
        <v>168</v>
      </c>
      <c r="F39" s="31"/>
    </row>
    <row r="40" spans="1:6" ht="30">
      <c r="A40" s="140"/>
      <c r="B40" s="32" t="s">
        <v>293</v>
      </c>
      <c r="C40" s="31" t="s">
        <v>294</v>
      </c>
      <c r="D40" s="32" t="s">
        <v>23</v>
      </c>
      <c r="E40" s="31"/>
      <c r="F40" s="31"/>
    </row>
    <row r="41" spans="1:6" ht="370">
      <c r="A41" s="140" t="s">
        <v>295</v>
      </c>
      <c r="B41" s="9" t="s">
        <v>296</v>
      </c>
      <c r="C41" s="3" t="s">
        <v>297</v>
      </c>
      <c r="D41" s="9" t="s">
        <v>24</v>
      </c>
      <c r="E41" s="52" t="s">
        <v>188</v>
      </c>
      <c r="F41" s="7"/>
    </row>
    <row r="42" spans="1:6" ht="30">
      <c r="A42" s="140"/>
      <c r="B42" s="9" t="s">
        <v>298</v>
      </c>
      <c r="C42" s="3" t="s">
        <v>299</v>
      </c>
      <c r="D42" s="9" t="s">
        <v>25</v>
      </c>
      <c r="E42" s="7"/>
      <c r="F42" s="7"/>
    </row>
    <row r="43" spans="1:6" ht="285">
      <c r="A43" s="140"/>
      <c r="B43" s="9" t="s">
        <v>300</v>
      </c>
      <c r="C43" s="3" t="s">
        <v>301</v>
      </c>
      <c r="D43" s="9" t="s">
        <v>24</v>
      </c>
      <c r="E43" s="52" t="s">
        <v>169</v>
      </c>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180">
      <c r="A56" s="140" t="s">
        <v>327</v>
      </c>
      <c r="B56" s="35" t="s">
        <v>328</v>
      </c>
      <c r="C56" s="34" t="s">
        <v>329</v>
      </c>
      <c r="D56" s="35" t="s">
        <v>24</v>
      </c>
      <c r="E56" s="34" t="s">
        <v>133</v>
      </c>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45">
      <c r="A59" s="140"/>
      <c r="B59" s="35" t="s">
        <v>334</v>
      </c>
      <c r="C59" s="34" t="s">
        <v>335</v>
      </c>
      <c r="D59" s="35" t="s">
        <v>24</v>
      </c>
      <c r="E59" s="34" t="s">
        <v>78</v>
      </c>
      <c r="F59" s="34"/>
    </row>
    <row r="60" spans="1:6" ht="45">
      <c r="A60" s="140" t="s">
        <v>336</v>
      </c>
      <c r="B60" s="32" t="s">
        <v>337</v>
      </c>
      <c r="C60" s="31" t="s">
        <v>338</v>
      </c>
      <c r="D60" s="32" t="s">
        <v>24</v>
      </c>
      <c r="E60" s="31" t="s">
        <v>120</v>
      </c>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105">
      <c r="A65" s="140"/>
      <c r="B65" s="32" t="s">
        <v>347</v>
      </c>
      <c r="C65" s="31" t="s">
        <v>348</v>
      </c>
      <c r="D65" s="32" t="s">
        <v>24</v>
      </c>
      <c r="E65" s="31" t="s">
        <v>112</v>
      </c>
      <c r="F65" s="31"/>
    </row>
    <row r="66" spans="1:6" ht="45">
      <c r="A66" s="140"/>
      <c r="B66" s="32" t="s">
        <v>349</v>
      </c>
      <c r="C66" s="31" t="s">
        <v>350</v>
      </c>
      <c r="D66" s="32" t="s">
        <v>24</v>
      </c>
      <c r="E66" s="31" t="s">
        <v>67</v>
      </c>
      <c r="F66" s="31"/>
    </row>
    <row r="67" spans="1:6" ht="45">
      <c r="A67" s="140"/>
      <c r="B67" s="32" t="s">
        <v>351</v>
      </c>
      <c r="C67" s="31" t="s">
        <v>352</v>
      </c>
      <c r="D67" s="32" t="s">
        <v>23</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120">
      <c r="A74" s="140" t="s">
        <v>365</v>
      </c>
      <c r="B74" s="9" t="s">
        <v>366</v>
      </c>
      <c r="C74" s="3" t="s">
        <v>367</v>
      </c>
      <c r="D74" s="9" t="s">
        <v>23</v>
      </c>
      <c r="E74" s="61" t="s">
        <v>170</v>
      </c>
      <c r="F74" s="3"/>
    </row>
    <row r="75" spans="1:6" ht="45">
      <c r="A75" s="140"/>
      <c r="B75" s="9" t="s">
        <v>368</v>
      </c>
      <c r="C75" s="3" t="s">
        <v>369</v>
      </c>
      <c r="D75" s="9" t="s">
        <v>25</v>
      </c>
      <c r="E75" s="57" t="s">
        <v>134</v>
      </c>
      <c r="F75" s="3"/>
    </row>
    <row r="76" spans="1:6" ht="75">
      <c r="A76" s="140"/>
      <c r="B76" s="9" t="s">
        <v>370</v>
      </c>
      <c r="C76" s="3" t="s">
        <v>371</v>
      </c>
      <c r="D76" s="9" t="s">
        <v>23</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210">
      <c r="A83" s="140"/>
      <c r="B83" s="9" t="s">
        <v>384</v>
      </c>
      <c r="C83" s="3" t="s">
        <v>385</v>
      </c>
      <c r="D83" s="9" t="s">
        <v>24</v>
      </c>
      <c r="E83" s="52" t="s">
        <v>201</v>
      </c>
      <c r="F83" s="7"/>
    </row>
    <row r="84" spans="1:6" ht="60">
      <c r="A84" s="140"/>
      <c r="B84" s="9" t="s">
        <v>386</v>
      </c>
      <c r="C84" s="3" t="s">
        <v>387</v>
      </c>
      <c r="D84" s="9" t="s">
        <v>25</v>
      </c>
      <c r="F84" s="7"/>
    </row>
    <row r="85" spans="1:6" ht="105">
      <c r="A85" s="140"/>
      <c r="B85" s="9" t="s">
        <v>388</v>
      </c>
      <c r="C85" s="3" t="s">
        <v>389</v>
      </c>
      <c r="D85" s="9" t="s">
        <v>25</v>
      </c>
      <c r="E85" s="7"/>
      <c r="F85" s="7"/>
    </row>
    <row r="86" spans="1:6" ht="105">
      <c r="A86" s="140"/>
      <c r="B86" s="9" t="s">
        <v>390</v>
      </c>
      <c r="C86" s="3" t="s">
        <v>391</v>
      </c>
      <c r="D86" s="9" t="s">
        <v>24</v>
      </c>
      <c r="E86" s="52" t="s">
        <v>171</v>
      </c>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180">
      <c r="A100" s="140"/>
      <c r="B100" s="9" t="s">
        <v>420</v>
      </c>
      <c r="C100" s="3" t="s">
        <v>421</v>
      </c>
      <c r="D100" s="9" t="s">
        <v>24</v>
      </c>
      <c r="E100" s="61" t="s">
        <v>136</v>
      </c>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C2A4F0D9-3CEB-C540-BF8A-D9C9A00E02E6}"/>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29" priority="2" stopIfTrue="1" operator="equal">
      <formula>"C"</formula>
    </cfRule>
  </conditionalFormatting>
  <conditionalFormatting sqref="D4:D109">
    <cfRule type="cellIs" dxfId="28" priority="4" stopIfTrue="1" operator="equal">
      <formula>"NA"</formula>
    </cfRule>
  </conditionalFormatting>
  <conditionalFormatting sqref="D4:D109">
    <cfRule type="cellIs" dxfId="27" priority="1" stopIfTrue="1" operator="equal">
      <formula>"NCT"</formula>
    </cfRule>
    <cfRule type="cellIs" dxfId="26" priority="3" stopIfTrue="1" operator="equal">
      <formula>"NC"</formula>
    </cfRule>
  </conditionalFormatting>
  <conditionalFormatting sqref="D4:D109">
    <cfRule type="cellIs" dxfId="25" priority="5" stopIfTrue="1" operator="equal">
      <formula>"NT"</formula>
    </cfRule>
  </conditionalFormatting>
  <dataValidations count="1">
    <dataValidation type="list" showErrorMessage="1" sqref="D4:D109" xr:uid="{00000000-0002-0000-0E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H109"/>
  <sheetViews>
    <sheetView zoomScaleNormal="100" workbookViewId="0">
      <pane xSplit="4" ySplit="3" topLeftCell="E73" activePane="bottomRight" state="frozen"/>
      <selection activeCell="D99" sqref="D99"/>
      <selection pane="topRight" activeCell="D99" sqref="D99"/>
      <selection pane="bottomLeft" activeCell="D99" sqref="D99"/>
      <selection pane="bottomRight" activeCell="E100" sqref="E100"/>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Périmètre!B20</f>
        <v>Liste Médiathèque</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Périmètre!C20</f>
        <v>https://www.eau-artois-picardie.fr/liste-mediatheques?field_type_ressource_tid=217&amp;field_mots_cles_fermes_tid=Contre-courant</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3"/>
      <c r="F11" s="3"/>
    </row>
    <row r="12" spans="1:1022" ht="45">
      <c r="A12" s="142"/>
      <c r="B12" s="9" t="s">
        <v>232</v>
      </c>
      <c r="C12" s="3" t="s">
        <v>233</v>
      </c>
      <c r="D12" s="9" t="s">
        <v>25</v>
      </c>
      <c r="E12" s="3"/>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17" customHeight="1">
      <c r="A13" s="140" t="s">
        <v>234</v>
      </c>
      <c r="B13" s="32" t="s">
        <v>235</v>
      </c>
      <c r="C13" s="31" t="s">
        <v>236</v>
      </c>
      <c r="D13" s="9" t="s">
        <v>25</v>
      </c>
      <c r="E13" s="33"/>
      <c r="F13" s="31"/>
    </row>
    <row r="14" spans="1:1022" ht="33.5" customHeight="1">
      <c r="A14" s="140"/>
      <c r="B14" s="32" t="s">
        <v>237</v>
      </c>
      <c r="C14" s="31" t="s">
        <v>238</v>
      </c>
      <c r="D14" s="9" t="s">
        <v>25</v>
      </c>
      <c r="E14" s="31"/>
      <c r="F14" s="31"/>
    </row>
    <row r="15" spans="1:1022" ht="45" customHeight="1">
      <c r="A15" s="140" t="s">
        <v>239</v>
      </c>
      <c r="B15" s="9" t="s">
        <v>240</v>
      </c>
      <c r="C15" s="3" t="s">
        <v>241</v>
      </c>
      <c r="D15" s="9" t="s">
        <v>23</v>
      </c>
      <c r="E15" s="3"/>
      <c r="F15" s="3"/>
    </row>
    <row r="16" spans="1:1022"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7"/>
      <c r="F35" s="7"/>
    </row>
    <row r="36" spans="1:6" ht="45">
      <c r="A36" s="140"/>
      <c r="B36" s="9" t="s">
        <v>284</v>
      </c>
      <c r="C36" s="3" t="s">
        <v>285</v>
      </c>
      <c r="D36" s="9" t="s">
        <v>25</v>
      </c>
      <c r="E36" s="7"/>
      <c r="F36" s="7"/>
    </row>
    <row r="37" spans="1:6" ht="75">
      <c r="A37" s="140"/>
      <c r="B37" s="9" t="s">
        <v>286</v>
      </c>
      <c r="C37" s="3" t="s">
        <v>287</v>
      </c>
      <c r="D37" s="9" t="s">
        <v>25</v>
      </c>
      <c r="E37" s="7"/>
      <c r="F37" s="7"/>
    </row>
    <row r="38" spans="1:6" ht="60">
      <c r="A38" s="140"/>
      <c r="B38" s="9" t="s">
        <v>288</v>
      </c>
      <c r="C38" s="3" t="s">
        <v>289</v>
      </c>
      <c r="D38" s="9" t="s">
        <v>25</v>
      </c>
      <c r="E38" s="7"/>
      <c r="F38" s="7"/>
    </row>
    <row r="39" spans="1:6" ht="195">
      <c r="A39" s="140" t="s">
        <v>290</v>
      </c>
      <c r="B39" s="32" t="s">
        <v>291</v>
      </c>
      <c r="C39" s="31" t="s">
        <v>292</v>
      </c>
      <c r="D39" s="32" t="s">
        <v>24</v>
      </c>
      <c r="E39" s="48" t="s">
        <v>172</v>
      </c>
      <c r="F39" s="31"/>
    </row>
    <row r="40" spans="1:6" ht="300">
      <c r="A40" s="140"/>
      <c r="B40" s="32" t="s">
        <v>293</v>
      </c>
      <c r="C40" s="31" t="s">
        <v>294</v>
      </c>
      <c r="D40" s="32" t="s">
        <v>24</v>
      </c>
      <c r="E40" s="31" t="s">
        <v>173</v>
      </c>
      <c r="F40" s="56"/>
    </row>
    <row r="41" spans="1:6" ht="45">
      <c r="A41" s="140" t="s">
        <v>295</v>
      </c>
      <c r="B41" s="9" t="s">
        <v>296</v>
      </c>
      <c r="C41" s="3" t="s">
        <v>297</v>
      </c>
      <c r="D41" s="9" t="s">
        <v>24</v>
      </c>
      <c r="E41" s="7" t="s">
        <v>98</v>
      </c>
      <c r="F41" s="7"/>
    </row>
    <row r="42" spans="1:6" ht="30">
      <c r="A42" s="140"/>
      <c r="B42" s="9" t="s">
        <v>298</v>
      </c>
      <c r="C42" s="3" t="s">
        <v>299</v>
      </c>
      <c r="D42" s="9" t="s">
        <v>25</v>
      </c>
      <c r="E42" s="7"/>
      <c r="F42" s="7"/>
    </row>
    <row r="43" spans="1:6" ht="342">
      <c r="A43" s="140"/>
      <c r="B43" s="9" t="s">
        <v>300</v>
      </c>
      <c r="C43" s="3" t="s">
        <v>301</v>
      </c>
      <c r="D43" s="9" t="s">
        <v>24</v>
      </c>
      <c r="E43" s="7" t="s">
        <v>121</v>
      </c>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135">
      <c r="A56" s="140" t="s">
        <v>327</v>
      </c>
      <c r="B56" s="35" t="s">
        <v>328</v>
      </c>
      <c r="C56" s="34" t="s">
        <v>329</v>
      </c>
      <c r="D56" s="35" t="s">
        <v>24</v>
      </c>
      <c r="E56" s="50" t="s">
        <v>174</v>
      </c>
      <c r="F56" s="34"/>
    </row>
    <row r="57" spans="1:6" ht="45">
      <c r="A57" s="140"/>
      <c r="B57" s="35" t="s">
        <v>330</v>
      </c>
      <c r="C57" s="34" t="s">
        <v>331</v>
      </c>
      <c r="D57" s="35" t="s">
        <v>24</v>
      </c>
      <c r="E57" s="34" t="s">
        <v>67</v>
      </c>
      <c r="F57" s="34"/>
    </row>
    <row r="58" spans="1:6" ht="342">
      <c r="A58" s="140"/>
      <c r="B58" s="35" t="s">
        <v>332</v>
      </c>
      <c r="C58" s="34" t="s">
        <v>333</v>
      </c>
      <c r="D58" s="35" t="s">
        <v>24</v>
      </c>
      <c r="E58" s="34" t="s">
        <v>175</v>
      </c>
      <c r="F58" s="59"/>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314">
      <c r="A66" s="140"/>
      <c r="B66" s="32" t="s">
        <v>349</v>
      </c>
      <c r="C66" s="31" t="s">
        <v>350</v>
      </c>
      <c r="D66" s="32" t="s">
        <v>24</v>
      </c>
      <c r="E66" s="31" t="s">
        <v>122</v>
      </c>
      <c r="F66" s="31"/>
    </row>
    <row r="67" spans="1:6" ht="45">
      <c r="A67" s="140"/>
      <c r="B67" s="32" t="s">
        <v>351</v>
      </c>
      <c r="C67" s="31" t="s">
        <v>352</v>
      </c>
      <c r="D67" s="32" t="s">
        <v>23</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255">
      <c r="A74" s="140" t="s">
        <v>365</v>
      </c>
      <c r="B74" s="9" t="s">
        <v>366</v>
      </c>
      <c r="C74" s="3" t="s">
        <v>367</v>
      </c>
      <c r="D74" s="9" t="s">
        <v>24</v>
      </c>
      <c r="E74" s="3" t="s">
        <v>139</v>
      </c>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23</v>
      </c>
      <c r="E77" s="3"/>
      <c r="F77" s="3"/>
    </row>
    <row r="78" spans="1:6" ht="45">
      <c r="A78" s="140"/>
      <c r="B78" s="9" t="s">
        <v>374</v>
      </c>
      <c r="C78" s="3" t="s">
        <v>375</v>
      </c>
      <c r="D78" s="9" t="s">
        <v>23</v>
      </c>
      <c r="E78" s="3"/>
      <c r="F78" s="3"/>
    </row>
    <row r="79" spans="1:6" ht="45">
      <c r="A79" s="140"/>
      <c r="B79" s="9" t="s">
        <v>376</v>
      </c>
      <c r="C79" s="3" t="s">
        <v>377</v>
      </c>
      <c r="D79" s="9" t="s">
        <v>23</v>
      </c>
      <c r="E79" s="7"/>
      <c r="F79" s="7"/>
    </row>
    <row r="80" spans="1:6" ht="45">
      <c r="A80" s="140"/>
      <c r="B80" s="9" t="s">
        <v>378</v>
      </c>
      <c r="C80" s="3" t="s">
        <v>379</v>
      </c>
      <c r="D80" s="9" t="s">
        <v>23</v>
      </c>
      <c r="E80" s="7"/>
      <c r="F80" s="7"/>
    </row>
    <row r="81" spans="1:6" ht="45">
      <c r="A81" s="140"/>
      <c r="B81" s="9" t="s">
        <v>380</v>
      </c>
      <c r="C81" s="3" t="s">
        <v>381</v>
      </c>
      <c r="D81" s="9" t="s">
        <v>25</v>
      </c>
      <c r="E81" s="7"/>
      <c r="F81" s="7"/>
    </row>
    <row r="82" spans="1:6" ht="45">
      <c r="A82" s="140"/>
      <c r="B82" s="9" t="s">
        <v>382</v>
      </c>
      <c r="C82" s="3" t="s">
        <v>383</v>
      </c>
      <c r="D82" s="9" t="s">
        <v>23</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165">
      <c r="A100" s="140"/>
      <c r="B100" s="9" t="s">
        <v>420</v>
      </c>
      <c r="C100" s="3" t="s">
        <v>421</v>
      </c>
      <c r="D100" s="9" t="s">
        <v>24</v>
      </c>
      <c r="E100" s="61" t="s">
        <v>141</v>
      </c>
      <c r="F100" s="3"/>
    </row>
    <row r="101" spans="1:6" ht="45">
      <c r="A101" s="140"/>
      <c r="B101" s="9" t="s">
        <v>422</v>
      </c>
      <c r="C101" s="3" t="s">
        <v>423</v>
      </c>
      <c r="D101" s="9" t="s">
        <v>25</v>
      </c>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033B41AF-99C8-B04C-AD88-79BD39F676B8}"/>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24" priority="2" stopIfTrue="1" operator="equal">
      <formula>"C"</formula>
    </cfRule>
  </conditionalFormatting>
  <conditionalFormatting sqref="D4:D109">
    <cfRule type="cellIs" dxfId="23" priority="4" stopIfTrue="1" operator="equal">
      <formula>"NA"</formula>
    </cfRule>
  </conditionalFormatting>
  <conditionalFormatting sqref="D4:D109">
    <cfRule type="cellIs" dxfId="22" priority="1" stopIfTrue="1" operator="equal">
      <formula>"NCT"</formula>
    </cfRule>
    <cfRule type="cellIs" dxfId="21" priority="3" stopIfTrue="1" operator="equal">
      <formula>"NC"</formula>
    </cfRule>
  </conditionalFormatting>
  <conditionalFormatting sqref="D4:D109">
    <cfRule type="cellIs" dxfId="20" priority="5" stopIfTrue="1" operator="equal">
      <formula>"NT"</formula>
    </cfRule>
  </conditionalFormatting>
  <dataValidations count="1">
    <dataValidation type="list" showErrorMessage="1" sqref="D4:D109" xr:uid="{00000000-0002-0000-0F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H109"/>
  <sheetViews>
    <sheetView zoomScaleNormal="100" workbookViewId="0">
      <pane xSplit="4" ySplit="3" topLeftCell="E82" activePane="bottomRight" state="frozen"/>
      <selection activeCell="D99" sqref="D99"/>
      <selection pane="topRight" activeCell="D99" sqref="D99"/>
      <selection pane="bottomLeft" activeCell="D99" sqref="D99"/>
      <selection pane="bottomRight" activeCell="E17" sqref="E17"/>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Périmètre!B21</f>
        <v>Consulter les données de qualité des rivières</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Périmètre!C21</f>
        <v>https://www.eau-artois-picardie.fr/donnees-sur-leau/visualiser-et-telecharger-les-donnees</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60">
      <c r="A6" s="124"/>
      <c r="B6" s="9" t="s">
        <v>220</v>
      </c>
      <c r="C6" s="3" t="s">
        <v>221</v>
      </c>
      <c r="D6" s="9" t="s">
        <v>24</v>
      </c>
      <c r="E6" s="3" t="s">
        <v>132</v>
      </c>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3"/>
      <c r="F11" s="3"/>
    </row>
    <row r="12" spans="1:1022" ht="210">
      <c r="A12" s="142"/>
      <c r="B12" s="9" t="s">
        <v>232</v>
      </c>
      <c r="C12" s="3" t="s">
        <v>233</v>
      </c>
      <c r="D12" s="9" t="s">
        <v>24</v>
      </c>
      <c r="E12" s="61" t="s">
        <v>202</v>
      </c>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45">
      <c r="A13" s="140" t="s">
        <v>234</v>
      </c>
      <c r="B13" s="32" t="s">
        <v>235</v>
      </c>
      <c r="C13" s="31" t="s">
        <v>236</v>
      </c>
      <c r="D13" s="32" t="s">
        <v>24</v>
      </c>
      <c r="E13" s="48" t="s">
        <v>74</v>
      </c>
      <c r="F13" s="31"/>
    </row>
    <row r="14" spans="1:1022" ht="33.5" customHeight="1">
      <c r="A14" s="140"/>
      <c r="B14" s="32" t="s">
        <v>237</v>
      </c>
      <c r="C14" s="31" t="s">
        <v>238</v>
      </c>
      <c r="D14" s="32" t="s">
        <v>25</v>
      </c>
      <c r="E14" s="58" t="s">
        <v>75</v>
      </c>
      <c r="F14" s="31"/>
    </row>
    <row r="15" spans="1:1022" ht="45" customHeight="1">
      <c r="A15" s="140" t="s">
        <v>239</v>
      </c>
      <c r="B15" s="9" t="s">
        <v>240</v>
      </c>
      <c r="C15" s="3" t="s">
        <v>241</v>
      </c>
      <c r="D15" s="9" t="s">
        <v>23</v>
      </c>
      <c r="E15" s="3"/>
      <c r="F15" s="3"/>
    </row>
    <row r="16" spans="1:1022" ht="90">
      <c r="A16" s="140"/>
      <c r="B16" s="9" t="s">
        <v>242</v>
      </c>
      <c r="C16" s="3" t="s">
        <v>243</v>
      </c>
      <c r="D16" s="9" t="s">
        <v>24</v>
      </c>
      <c r="E16" s="3" t="s">
        <v>87</v>
      </c>
      <c r="F16" s="7"/>
    </row>
    <row r="17" spans="1:6" ht="75">
      <c r="A17" s="140"/>
      <c r="B17" s="9" t="s">
        <v>244</v>
      </c>
      <c r="C17" s="3" t="s">
        <v>245</v>
      </c>
      <c r="D17" s="9" t="s">
        <v>23</v>
      </c>
      <c r="E17" s="7"/>
      <c r="F17" s="7"/>
    </row>
    <row r="18" spans="1:6" ht="60">
      <c r="A18" s="140" t="s">
        <v>246</v>
      </c>
      <c r="B18" s="32" t="s">
        <v>247</v>
      </c>
      <c r="C18" s="31" t="s">
        <v>248</v>
      </c>
      <c r="D18" s="32" t="s">
        <v>25</v>
      </c>
      <c r="E18" s="31"/>
      <c r="F18" s="31"/>
    </row>
    <row r="19" spans="1:6" ht="75">
      <c r="A19" s="140"/>
      <c r="B19" s="32" t="s">
        <v>249</v>
      </c>
      <c r="C19" s="31" t="s">
        <v>250</v>
      </c>
      <c r="D19" s="32" t="s">
        <v>25</v>
      </c>
      <c r="E19" s="31"/>
      <c r="F19" s="31"/>
    </row>
    <row r="20" spans="1:6" ht="60">
      <c r="A20" s="140"/>
      <c r="B20" s="32" t="s">
        <v>251</v>
      </c>
      <c r="C20" s="31" t="s">
        <v>252</v>
      </c>
      <c r="D20" s="32" t="s">
        <v>25</v>
      </c>
      <c r="E20" s="31"/>
      <c r="F20" s="31"/>
    </row>
    <row r="21" spans="1:6" ht="60">
      <c r="A21" s="140"/>
      <c r="B21" s="32" t="s">
        <v>253</v>
      </c>
      <c r="C21" s="31" t="s">
        <v>254</v>
      </c>
      <c r="D21" s="32" t="s">
        <v>25</v>
      </c>
      <c r="E21" s="31"/>
      <c r="F21" s="31"/>
    </row>
    <row r="22" spans="1:6" ht="45">
      <c r="A22" s="140"/>
      <c r="B22" s="32" t="s">
        <v>255</v>
      </c>
      <c r="C22" s="31" t="s">
        <v>256</v>
      </c>
      <c r="D22" s="32" t="s">
        <v>25</v>
      </c>
      <c r="E22" s="31"/>
      <c r="F22" s="31"/>
    </row>
    <row r="23" spans="1:6" ht="45">
      <c r="A23" s="140"/>
      <c r="B23" s="32" t="s">
        <v>257</v>
      </c>
      <c r="C23" s="31" t="s">
        <v>258</v>
      </c>
      <c r="D23" s="32" t="s">
        <v>25</v>
      </c>
      <c r="E23" s="31"/>
      <c r="F23" s="31"/>
    </row>
    <row r="24" spans="1:6" ht="30">
      <c r="A24" s="140"/>
      <c r="B24" s="32" t="s">
        <v>259</v>
      </c>
      <c r="C24" s="31" t="s">
        <v>260</v>
      </c>
      <c r="D24" s="32" t="s">
        <v>25</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9" t="s">
        <v>25</v>
      </c>
      <c r="E31" s="3"/>
      <c r="F31" s="3"/>
    </row>
    <row r="32" spans="1:6" ht="45">
      <c r="A32" s="140"/>
      <c r="B32" s="9" t="s">
        <v>276</v>
      </c>
      <c r="C32" s="3" t="s">
        <v>277</v>
      </c>
      <c r="D32" s="32" t="s">
        <v>25</v>
      </c>
      <c r="E32" s="3"/>
      <c r="F32" s="3"/>
    </row>
    <row r="33" spans="1:6" ht="45">
      <c r="A33" s="140"/>
      <c r="B33" s="9" t="s">
        <v>278</v>
      </c>
      <c r="C33" s="3" t="s">
        <v>279</v>
      </c>
      <c r="D33" s="32" t="s">
        <v>25</v>
      </c>
      <c r="E33" s="3"/>
      <c r="F33" s="3"/>
    </row>
    <row r="34" spans="1:6" ht="45">
      <c r="A34" s="140"/>
      <c r="B34" s="9" t="s">
        <v>280</v>
      </c>
      <c r="C34" s="3" t="s">
        <v>281</v>
      </c>
      <c r="D34" s="32" t="s">
        <v>25</v>
      </c>
      <c r="E34" s="3"/>
      <c r="F34" s="3"/>
    </row>
    <row r="35" spans="1:6" ht="30">
      <c r="A35" s="140"/>
      <c r="B35" s="9" t="s">
        <v>282</v>
      </c>
      <c r="C35" s="3" t="s">
        <v>283</v>
      </c>
      <c r="D35" s="32" t="s">
        <v>25</v>
      </c>
      <c r="E35" s="7"/>
      <c r="F35" s="7"/>
    </row>
    <row r="36" spans="1:6" ht="45">
      <c r="A36" s="140"/>
      <c r="B36" s="9" t="s">
        <v>284</v>
      </c>
      <c r="C36" s="3" t="s">
        <v>285</v>
      </c>
      <c r="D36" s="32" t="s">
        <v>25</v>
      </c>
      <c r="E36" s="7"/>
      <c r="F36" s="7"/>
    </row>
    <row r="37" spans="1:6" ht="75">
      <c r="A37" s="140"/>
      <c r="B37" s="9" t="s">
        <v>286</v>
      </c>
      <c r="C37" s="3" t="s">
        <v>287</v>
      </c>
      <c r="D37" s="32" t="s">
        <v>25</v>
      </c>
      <c r="E37" s="7"/>
      <c r="F37" s="7"/>
    </row>
    <row r="38" spans="1:6" ht="60">
      <c r="A38" s="140"/>
      <c r="B38" s="9" t="s">
        <v>288</v>
      </c>
      <c r="C38" s="3" t="s">
        <v>289</v>
      </c>
      <c r="D38" s="32" t="s">
        <v>25</v>
      </c>
      <c r="E38" s="7"/>
      <c r="F38" s="7"/>
    </row>
    <row r="39" spans="1:6" ht="30">
      <c r="A39" s="140" t="s">
        <v>290</v>
      </c>
      <c r="B39" s="32" t="s">
        <v>291</v>
      </c>
      <c r="C39" s="31" t="s">
        <v>292</v>
      </c>
      <c r="D39" s="32" t="s">
        <v>23</v>
      </c>
      <c r="E39" s="31"/>
      <c r="F39" s="31"/>
    </row>
    <row r="40" spans="1:6" ht="30">
      <c r="A40" s="140"/>
      <c r="B40" s="32" t="s">
        <v>293</v>
      </c>
      <c r="C40" s="31" t="s">
        <v>294</v>
      </c>
      <c r="D40" s="32" t="s">
        <v>23</v>
      </c>
      <c r="E40" s="31"/>
      <c r="F40" s="31"/>
    </row>
    <row r="41" spans="1:6" ht="45">
      <c r="A41" s="140" t="s">
        <v>295</v>
      </c>
      <c r="B41" s="9" t="s">
        <v>296</v>
      </c>
      <c r="C41" s="3" t="s">
        <v>297</v>
      </c>
      <c r="D41" s="9" t="s">
        <v>23</v>
      </c>
      <c r="E41" s="7"/>
      <c r="F41" s="7"/>
    </row>
    <row r="42" spans="1:6" ht="30">
      <c r="A42" s="140"/>
      <c r="B42" s="9" t="s">
        <v>298</v>
      </c>
      <c r="C42" s="3" t="s">
        <v>299</v>
      </c>
      <c r="D42" s="9" t="s">
        <v>25</v>
      </c>
      <c r="E42" s="7"/>
      <c r="F42" s="7"/>
    </row>
    <row r="43" spans="1:6" ht="45">
      <c r="A43" s="140"/>
      <c r="B43" s="9" t="s">
        <v>300</v>
      </c>
      <c r="C43" s="3" t="s">
        <v>301</v>
      </c>
      <c r="D43" s="9" t="s">
        <v>23</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69</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24</v>
      </c>
      <c r="E54" s="31" t="s">
        <v>123</v>
      </c>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60">
      <c r="A60" s="140" t="s">
        <v>336</v>
      </c>
      <c r="B60" s="32" t="s">
        <v>337</v>
      </c>
      <c r="C60" s="31" t="s">
        <v>338</v>
      </c>
      <c r="D60" s="32" t="s">
        <v>24</v>
      </c>
      <c r="E60" s="31" t="s">
        <v>124</v>
      </c>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105">
      <c r="A65" s="140"/>
      <c r="B65" s="32" t="s">
        <v>347</v>
      </c>
      <c r="C65" s="31" t="s">
        <v>348</v>
      </c>
      <c r="D65" s="32" t="s">
        <v>24</v>
      </c>
      <c r="E65" s="31" t="s">
        <v>112</v>
      </c>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DA794361-1657-4343-918B-1AC8FAA8C69D}"/>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19" priority="2" stopIfTrue="1" operator="equal">
      <formula>"C"</formula>
    </cfRule>
  </conditionalFormatting>
  <conditionalFormatting sqref="D4:D109">
    <cfRule type="cellIs" dxfId="18" priority="4" stopIfTrue="1" operator="equal">
      <formula>"NA"</formula>
    </cfRule>
  </conditionalFormatting>
  <conditionalFormatting sqref="D4:D109">
    <cfRule type="cellIs" dxfId="17" priority="1" stopIfTrue="1" operator="equal">
      <formula>"NCT"</formula>
    </cfRule>
    <cfRule type="cellIs" dxfId="16" priority="3" stopIfTrue="1" operator="equal">
      <formula>"NC"</formula>
    </cfRule>
  </conditionalFormatting>
  <conditionalFormatting sqref="D4:D109">
    <cfRule type="cellIs" dxfId="15" priority="5" stopIfTrue="1" operator="equal">
      <formula>"NT"</formula>
    </cfRule>
  </conditionalFormatting>
  <dataValidations count="2">
    <dataValidation type="list" showErrorMessage="1" sqref="D5:D109" xr:uid="{00000000-0002-0000-1000-000000000000}">
      <formula1>"C,NC,NCT,NA,NT"</formula1>
    </dataValidation>
    <dataValidation type="list" showErrorMessage="1" sqref="D4" xr:uid="{A9195D48-DDB8-B342-913B-5073546975E7}">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H109"/>
  <sheetViews>
    <sheetView zoomScaleNormal="100" workbookViewId="0">
      <pane xSplit="4" ySplit="3" topLeftCell="E7" activePane="bottomRight" state="frozen"/>
      <selection activeCell="D99" sqref="D99"/>
      <selection pane="topRight" activeCell="D99" sqref="D99"/>
      <selection pane="bottomLeft" activeCell="D99" sqref="D99"/>
      <selection pane="bottomRight" activeCell="E69" sqref="E69"/>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Périmètre!B22</f>
        <v>Décisions du directeur</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Périmètre!C22</f>
        <v>https://www.eau-artois-picardie.fr/decisions</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3"/>
      <c r="F11" s="3"/>
    </row>
    <row r="12" spans="1:1022" ht="45">
      <c r="A12" s="142"/>
      <c r="B12" s="9" t="s">
        <v>232</v>
      </c>
      <c r="C12" s="3" t="s">
        <v>233</v>
      </c>
      <c r="D12" s="9" t="s">
        <v>25</v>
      </c>
      <c r="E12" s="3"/>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17" customHeight="1">
      <c r="A13" s="140" t="s">
        <v>234</v>
      </c>
      <c r="B13" s="32" t="s">
        <v>235</v>
      </c>
      <c r="C13" s="31" t="s">
        <v>236</v>
      </c>
      <c r="D13" s="9" t="s">
        <v>25</v>
      </c>
      <c r="E13" s="33"/>
      <c r="F13" s="31"/>
    </row>
    <row r="14" spans="1:1022" ht="33.5" customHeight="1">
      <c r="A14" s="140"/>
      <c r="B14" s="32" t="s">
        <v>237</v>
      </c>
      <c r="C14" s="31" t="s">
        <v>238</v>
      </c>
      <c r="D14" s="9" t="s">
        <v>25</v>
      </c>
      <c r="E14" s="31"/>
      <c r="F14" s="31"/>
    </row>
    <row r="15" spans="1:1022" ht="45" customHeight="1">
      <c r="A15" s="140" t="s">
        <v>239</v>
      </c>
      <c r="B15" s="9" t="s">
        <v>240</v>
      </c>
      <c r="C15" s="3" t="s">
        <v>241</v>
      </c>
      <c r="D15" s="9" t="s">
        <v>24</v>
      </c>
      <c r="E15" s="61" t="s">
        <v>176</v>
      </c>
      <c r="F15" s="3"/>
    </row>
    <row r="16" spans="1:1022"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45"/>
      <c r="F35" s="7"/>
    </row>
    <row r="36" spans="1:6" ht="45">
      <c r="A36" s="140"/>
      <c r="B36" s="9" t="s">
        <v>284</v>
      </c>
      <c r="C36" s="3" t="s">
        <v>285</v>
      </c>
      <c r="D36" s="9" t="s">
        <v>23</v>
      </c>
      <c r="E36" s="7"/>
      <c r="F36" s="7"/>
    </row>
    <row r="37" spans="1:6" ht="75">
      <c r="A37" s="140"/>
      <c r="B37" s="9" t="s">
        <v>286</v>
      </c>
      <c r="C37" s="3" t="s">
        <v>287</v>
      </c>
      <c r="D37" s="9" t="s">
        <v>24</v>
      </c>
      <c r="E37" s="7" t="s">
        <v>125</v>
      </c>
      <c r="F37" s="7"/>
    </row>
    <row r="38" spans="1:6" ht="60">
      <c r="A38" s="140"/>
      <c r="B38" s="9" t="s">
        <v>288</v>
      </c>
      <c r="C38" s="3" t="s">
        <v>289</v>
      </c>
      <c r="D38" s="9" t="s">
        <v>25</v>
      </c>
      <c r="E38" s="7"/>
      <c r="F38" s="7"/>
    </row>
    <row r="39" spans="1:6" ht="30">
      <c r="A39" s="140" t="s">
        <v>290</v>
      </c>
      <c r="B39" s="32" t="s">
        <v>291</v>
      </c>
      <c r="C39" s="31" t="s">
        <v>292</v>
      </c>
      <c r="D39" s="32" t="s">
        <v>24</v>
      </c>
      <c r="E39" s="31" t="s">
        <v>69</v>
      </c>
      <c r="F39" s="31"/>
    </row>
    <row r="40" spans="1:6" ht="30">
      <c r="A40" s="140"/>
      <c r="B40" s="32" t="s">
        <v>293</v>
      </c>
      <c r="C40" s="31" t="s">
        <v>294</v>
      </c>
      <c r="D40" s="32" t="s">
        <v>24</v>
      </c>
      <c r="E40" s="31" t="s">
        <v>69</v>
      </c>
      <c r="F40" s="31"/>
    </row>
    <row r="41" spans="1:6" ht="180">
      <c r="A41" s="140" t="s">
        <v>295</v>
      </c>
      <c r="B41" s="9" t="s">
        <v>296</v>
      </c>
      <c r="C41" s="3" t="s">
        <v>297</v>
      </c>
      <c r="D41" s="9" t="s">
        <v>24</v>
      </c>
      <c r="E41" s="52" t="s">
        <v>160</v>
      </c>
      <c r="F41" s="7"/>
    </row>
    <row r="42" spans="1:6" ht="30">
      <c r="A42" s="140"/>
      <c r="B42" s="9" t="s">
        <v>298</v>
      </c>
      <c r="C42" s="3" t="s">
        <v>299</v>
      </c>
      <c r="D42" s="9" t="s">
        <v>25</v>
      </c>
      <c r="E42" s="7"/>
      <c r="F42" s="7"/>
    </row>
    <row r="43" spans="1:6" ht="165">
      <c r="A43" s="140"/>
      <c r="B43" s="9" t="s">
        <v>300</v>
      </c>
      <c r="C43" s="3" t="s">
        <v>301</v>
      </c>
      <c r="D43" s="9" t="s">
        <v>24</v>
      </c>
      <c r="E43" s="52" t="s">
        <v>161</v>
      </c>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23</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56"/>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8C991C41-6E55-DB45-9489-1318271A70CA}"/>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14" priority="2" stopIfTrue="1" operator="equal">
      <formula>"C"</formula>
    </cfRule>
  </conditionalFormatting>
  <conditionalFormatting sqref="D4:D109">
    <cfRule type="cellIs" dxfId="13" priority="4" stopIfTrue="1" operator="equal">
      <formula>"NA"</formula>
    </cfRule>
  </conditionalFormatting>
  <conditionalFormatting sqref="D4:D109">
    <cfRule type="cellIs" dxfId="12" priority="1" stopIfTrue="1" operator="equal">
      <formula>"NCT"</formula>
    </cfRule>
    <cfRule type="cellIs" dxfId="11" priority="3" stopIfTrue="1" operator="equal">
      <formula>"NC"</formula>
    </cfRule>
  </conditionalFormatting>
  <conditionalFormatting sqref="D4:D109">
    <cfRule type="cellIs" dxfId="10" priority="5" stopIfTrue="1" operator="equal">
      <formula>"NT"</formula>
    </cfRule>
  </conditionalFormatting>
  <dataValidations count="1">
    <dataValidation type="list" showErrorMessage="1" sqref="D4:D109" xr:uid="{00000000-0002-0000-11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H109"/>
  <sheetViews>
    <sheetView zoomScaleNormal="100" workbookViewId="0">
      <pane xSplit="4" ySplit="3" topLeftCell="E22" activePane="bottomRight" state="frozen"/>
      <selection activeCell="D99" sqref="D99"/>
      <selection pane="topRight" activeCell="D99" sqref="D99"/>
      <selection pane="bottomLeft" activeCell="D99" sqref="D99"/>
      <selection pane="bottomRight" activeCell="F54" sqref="F54"/>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Périmètre!B23</f>
        <v>Venir à l'agence</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Périmètre!C23</f>
        <v>https://www.eau-artois-picardie.fr/lagence-de-leau/venir-lagence</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3"/>
      <c r="F11" s="3"/>
    </row>
    <row r="12" spans="1:1022" ht="45">
      <c r="A12" s="142"/>
      <c r="B12" s="9" t="s">
        <v>232</v>
      </c>
      <c r="C12" s="3" t="s">
        <v>233</v>
      </c>
      <c r="D12" s="9" t="s">
        <v>25</v>
      </c>
      <c r="E12" s="3"/>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17" customHeight="1">
      <c r="A13" s="140" t="s">
        <v>234</v>
      </c>
      <c r="B13" s="32" t="s">
        <v>235</v>
      </c>
      <c r="C13" s="31" t="s">
        <v>236</v>
      </c>
      <c r="D13" s="9" t="s">
        <v>25</v>
      </c>
      <c r="E13" s="33"/>
      <c r="F13" s="31"/>
    </row>
    <row r="14" spans="1:1022" ht="33.5" customHeight="1">
      <c r="A14" s="140"/>
      <c r="B14" s="32" t="s">
        <v>237</v>
      </c>
      <c r="C14" s="31" t="s">
        <v>238</v>
      </c>
      <c r="D14" s="9" t="s">
        <v>25</v>
      </c>
      <c r="E14" s="31"/>
      <c r="F14" s="31"/>
    </row>
    <row r="15" spans="1:1022" ht="45" customHeight="1">
      <c r="A15" s="140" t="s">
        <v>239</v>
      </c>
      <c r="B15" s="9" t="s">
        <v>240</v>
      </c>
      <c r="C15" s="3" t="s">
        <v>241</v>
      </c>
      <c r="D15" s="9" t="s">
        <v>23</v>
      </c>
      <c r="E15" s="3"/>
      <c r="F15" s="3"/>
    </row>
    <row r="16" spans="1:1022" ht="75">
      <c r="A16" s="140"/>
      <c r="B16" s="9" t="s">
        <v>242</v>
      </c>
      <c r="C16" s="3" t="s">
        <v>243</v>
      </c>
      <c r="D16" s="9" t="s">
        <v>24</v>
      </c>
      <c r="E16" s="7" t="s">
        <v>138</v>
      </c>
      <c r="F16" s="7"/>
    </row>
    <row r="17" spans="1:6" ht="75">
      <c r="A17" s="140"/>
      <c r="B17" s="9" t="s">
        <v>244</v>
      </c>
      <c r="C17" s="3" t="s">
        <v>245</v>
      </c>
      <c r="D17" s="9" t="s">
        <v>23</v>
      </c>
      <c r="E17" s="7"/>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7"/>
      <c r="F35" s="7"/>
    </row>
    <row r="36" spans="1:6" ht="45">
      <c r="A36" s="140"/>
      <c r="B36" s="9" t="s">
        <v>284</v>
      </c>
      <c r="C36" s="3" t="s">
        <v>285</v>
      </c>
      <c r="D36" s="9" t="s">
        <v>25</v>
      </c>
      <c r="E36" s="7"/>
      <c r="F36" s="7"/>
    </row>
    <row r="37" spans="1:6" ht="75">
      <c r="A37" s="140"/>
      <c r="B37" s="9" t="s">
        <v>286</v>
      </c>
      <c r="C37" s="3" t="s">
        <v>287</v>
      </c>
      <c r="D37" s="9" t="s">
        <v>25</v>
      </c>
      <c r="E37" s="7"/>
      <c r="F37" s="7"/>
    </row>
    <row r="38" spans="1:6" ht="60">
      <c r="A38" s="140"/>
      <c r="B38" s="9" t="s">
        <v>288</v>
      </c>
      <c r="C38" s="3" t="s">
        <v>289</v>
      </c>
      <c r="D38" s="9" t="s">
        <v>25</v>
      </c>
      <c r="E38" s="7"/>
      <c r="F38" s="7"/>
    </row>
    <row r="39" spans="1:6" ht="150">
      <c r="A39" s="140" t="s">
        <v>290</v>
      </c>
      <c r="B39" s="32" t="s">
        <v>291</v>
      </c>
      <c r="C39" s="31" t="s">
        <v>292</v>
      </c>
      <c r="D39" s="32" t="s">
        <v>24</v>
      </c>
      <c r="E39" s="48" t="s">
        <v>177</v>
      </c>
      <c r="F39" s="31"/>
    </row>
    <row r="40" spans="1:6" ht="30">
      <c r="A40" s="140"/>
      <c r="B40" s="32" t="s">
        <v>293</v>
      </c>
      <c r="C40" s="31" t="s">
        <v>294</v>
      </c>
      <c r="D40" s="32" t="s">
        <v>23</v>
      </c>
      <c r="E40" s="31"/>
      <c r="F40" s="31"/>
    </row>
    <row r="41" spans="1:6" ht="45">
      <c r="A41" s="140" t="s">
        <v>295</v>
      </c>
      <c r="B41" s="9" t="s">
        <v>296</v>
      </c>
      <c r="C41" s="3" t="s">
        <v>297</v>
      </c>
      <c r="D41" s="9" t="s">
        <v>23</v>
      </c>
      <c r="E41" s="7"/>
      <c r="F41" s="7"/>
    </row>
    <row r="42" spans="1:6" ht="30">
      <c r="A42" s="140"/>
      <c r="B42" s="9" t="s">
        <v>298</v>
      </c>
      <c r="C42" s="3" t="s">
        <v>299</v>
      </c>
      <c r="D42" s="9" t="s">
        <v>25</v>
      </c>
      <c r="E42" s="7"/>
      <c r="F42" s="7"/>
    </row>
    <row r="43" spans="1:6" ht="45">
      <c r="A43" s="140"/>
      <c r="B43" s="9" t="s">
        <v>300</v>
      </c>
      <c r="C43" s="3" t="s">
        <v>301</v>
      </c>
      <c r="D43" s="9" t="s">
        <v>23</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24</v>
      </c>
      <c r="E54" s="48" t="s">
        <v>178</v>
      </c>
      <c r="F54" s="31"/>
    </row>
    <row r="55" spans="1:6" ht="30">
      <c r="A55" s="140"/>
      <c r="B55" s="32" t="s">
        <v>325</v>
      </c>
      <c r="C55" s="31" t="s">
        <v>326</v>
      </c>
      <c r="D55" s="32" t="s">
        <v>25</v>
      </c>
      <c r="E55" s="31"/>
      <c r="F55" s="31"/>
    </row>
    <row r="56" spans="1:6" ht="75">
      <c r="A56" s="140" t="s">
        <v>327</v>
      </c>
      <c r="B56" s="35" t="s">
        <v>328</v>
      </c>
      <c r="C56" s="34" t="s">
        <v>329</v>
      </c>
      <c r="D56" s="35" t="s">
        <v>24</v>
      </c>
      <c r="E56" s="50" t="s">
        <v>179</v>
      </c>
      <c r="F56" s="34"/>
    </row>
    <row r="57" spans="1:6" ht="45">
      <c r="A57" s="140"/>
      <c r="B57" s="35" t="s">
        <v>330</v>
      </c>
      <c r="C57" s="34" t="s">
        <v>331</v>
      </c>
      <c r="D57" s="35" t="s">
        <v>24</v>
      </c>
      <c r="E57" s="34" t="s">
        <v>67</v>
      </c>
      <c r="F57" s="34"/>
    </row>
    <row r="58" spans="1:6" ht="60">
      <c r="A58" s="140"/>
      <c r="B58" s="35" t="s">
        <v>332</v>
      </c>
      <c r="C58" s="34" t="s">
        <v>333</v>
      </c>
      <c r="D58" s="35" t="s">
        <v>24</v>
      </c>
      <c r="E58" s="50" t="s">
        <v>180</v>
      </c>
      <c r="F58" s="34"/>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32" t="s">
        <v>25</v>
      </c>
      <c r="E75" s="3"/>
      <c r="F75" s="3"/>
    </row>
    <row r="76" spans="1:6" ht="75">
      <c r="A76" s="140"/>
      <c r="B76" s="9" t="s">
        <v>370</v>
      </c>
      <c r="C76" s="3" t="s">
        <v>371</v>
      </c>
      <c r="D76" s="32" t="s">
        <v>25</v>
      </c>
      <c r="E76" s="3"/>
      <c r="F76" s="3"/>
    </row>
    <row r="77" spans="1:6" ht="45">
      <c r="A77" s="140"/>
      <c r="B77" s="9" t="s">
        <v>372</v>
      </c>
      <c r="C77" s="3" t="s">
        <v>373</v>
      </c>
      <c r="D77" s="32" t="s">
        <v>25</v>
      </c>
      <c r="E77" s="3"/>
      <c r="F77" s="3"/>
    </row>
    <row r="78" spans="1:6" ht="45">
      <c r="A78" s="140"/>
      <c r="B78" s="9" t="s">
        <v>374</v>
      </c>
      <c r="C78" s="3" t="s">
        <v>375</v>
      </c>
      <c r="D78" s="32" t="s">
        <v>25</v>
      </c>
      <c r="E78" s="3"/>
      <c r="F78" s="3"/>
    </row>
    <row r="79" spans="1:6" ht="45">
      <c r="A79" s="140"/>
      <c r="B79" s="9" t="s">
        <v>376</v>
      </c>
      <c r="C79" s="3" t="s">
        <v>377</v>
      </c>
      <c r="D79" s="32" t="s">
        <v>25</v>
      </c>
      <c r="E79" s="7"/>
      <c r="F79" s="7"/>
    </row>
    <row r="80" spans="1:6" ht="45">
      <c r="A80" s="140"/>
      <c r="B80" s="9" t="s">
        <v>378</v>
      </c>
      <c r="C80" s="3" t="s">
        <v>379</v>
      </c>
      <c r="D80" s="32" t="s">
        <v>25</v>
      </c>
      <c r="E80" s="7"/>
      <c r="F80" s="7"/>
    </row>
    <row r="81" spans="1:6" ht="45">
      <c r="A81" s="140"/>
      <c r="B81" s="9" t="s">
        <v>380</v>
      </c>
      <c r="C81" s="3" t="s">
        <v>381</v>
      </c>
      <c r="D81" s="32" t="s">
        <v>25</v>
      </c>
      <c r="E81" s="7"/>
      <c r="F81" s="7"/>
    </row>
    <row r="82" spans="1:6" ht="45">
      <c r="A82" s="140"/>
      <c r="B82" s="9" t="s">
        <v>382</v>
      </c>
      <c r="C82" s="3" t="s">
        <v>383</v>
      </c>
      <c r="D82" s="32" t="s">
        <v>25</v>
      </c>
      <c r="E82" s="7"/>
      <c r="F82" s="7"/>
    </row>
    <row r="83" spans="1:6" ht="45">
      <c r="A83" s="140"/>
      <c r="B83" s="9" t="s">
        <v>384</v>
      </c>
      <c r="C83" s="3" t="s">
        <v>385</v>
      </c>
      <c r="D83" s="32" t="s">
        <v>25</v>
      </c>
      <c r="E83" s="7"/>
      <c r="F83" s="7"/>
    </row>
    <row r="84" spans="1:6" ht="60">
      <c r="A84" s="140"/>
      <c r="B84" s="9" t="s">
        <v>386</v>
      </c>
      <c r="C84" s="3" t="s">
        <v>387</v>
      </c>
      <c r="D84" s="32" t="s">
        <v>25</v>
      </c>
      <c r="E84" s="7"/>
      <c r="F84" s="7"/>
    </row>
    <row r="85" spans="1:6" ht="105">
      <c r="A85" s="140"/>
      <c r="B85" s="9" t="s">
        <v>388</v>
      </c>
      <c r="C85" s="3" t="s">
        <v>389</v>
      </c>
      <c r="D85" s="9" t="s">
        <v>25</v>
      </c>
      <c r="E85" s="7"/>
      <c r="F85" s="7"/>
    </row>
    <row r="86" spans="1:6" ht="60">
      <c r="A86" s="140"/>
      <c r="B86" s="9" t="s">
        <v>390</v>
      </c>
      <c r="C86" s="3" t="s">
        <v>391</v>
      </c>
      <c r="D86" s="32"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1042F806-11EF-2448-81B1-9A5FBF102956}"/>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9" priority="2" stopIfTrue="1" operator="equal">
      <formula>"C"</formula>
    </cfRule>
  </conditionalFormatting>
  <conditionalFormatting sqref="D4:D109">
    <cfRule type="cellIs" dxfId="8" priority="4" stopIfTrue="1" operator="equal">
      <formula>"NA"</formula>
    </cfRule>
  </conditionalFormatting>
  <conditionalFormatting sqref="D4:D109">
    <cfRule type="cellIs" dxfId="7" priority="1" stopIfTrue="1" operator="equal">
      <formula>"NCT"</formula>
    </cfRule>
    <cfRule type="cellIs" dxfId="6" priority="3" stopIfTrue="1" operator="equal">
      <formula>"NC"</formula>
    </cfRule>
  </conditionalFormatting>
  <conditionalFormatting sqref="D4:D109">
    <cfRule type="cellIs" dxfId="5" priority="5" stopIfTrue="1" operator="equal">
      <formula>"NT"</formula>
    </cfRule>
  </conditionalFormatting>
  <dataValidations count="1">
    <dataValidation type="list" showErrorMessage="1" sqref="D4:D109" xr:uid="{00000000-0002-0000-12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H109"/>
  <sheetViews>
    <sheetView zoomScaleNormal="100" workbookViewId="0">
      <pane xSplit="4" ySplit="3" topLeftCell="E4" activePane="bottomRight" state="frozen"/>
      <selection activeCell="D99" sqref="D99"/>
      <selection pane="topRight" activeCell="D99" sqref="D99"/>
      <selection pane="bottomLeft" activeCell="D99" sqref="D99"/>
      <selection pane="bottomRight" activeCell="E7" sqref="E7"/>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Périmètre!B24</f>
        <v>Vous êtes &gt; Collectivité</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Périmètre!C24</f>
        <v>https://www.eau-artois-picardie.fr/cibles/collectivite</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22"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22" ht="75">
      <c r="A7" s="124"/>
      <c r="B7" s="9" t="s">
        <v>222</v>
      </c>
      <c r="C7" s="3" t="s">
        <v>223</v>
      </c>
      <c r="D7" s="9" t="s">
        <v>25</v>
      </c>
      <c r="E7" s="3"/>
      <c r="F7" s="3"/>
    </row>
    <row r="8" spans="1:1022" ht="60">
      <c r="A8" s="124"/>
      <c r="B8" s="9" t="s">
        <v>224</v>
      </c>
      <c r="C8" s="3" t="s">
        <v>225</v>
      </c>
      <c r="D8" s="9" t="s">
        <v>25</v>
      </c>
      <c r="E8" s="24"/>
      <c r="F8" s="3"/>
    </row>
    <row r="9" spans="1:1022" ht="45">
      <c r="A9" s="124"/>
      <c r="B9" s="9" t="s">
        <v>226</v>
      </c>
      <c r="C9" s="3" t="s">
        <v>227</v>
      </c>
      <c r="D9" s="9" t="s">
        <v>25</v>
      </c>
      <c r="E9" s="3"/>
      <c r="F9" s="3"/>
    </row>
    <row r="10" spans="1:1022" ht="45">
      <c r="A10" s="124"/>
      <c r="B10" s="9" t="s">
        <v>228</v>
      </c>
      <c r="C10" s="3" t="s">
        <v>229</v>
      </c>
      <c r="D10" s="9" t="s">
        <v>25</v>
      </c>
      <c r="E10" s="3"/>
      <c r="F10" s="3"/>
    </row>
    <row r="11" spans="1:1022" ht="90">
      <c r="A11" s="124"/>
      <c r="B11" s="9" t="s">
        <v>230</v>
      </c>
      <c r="C11" s="3" t="s">
        <v>231</v>
      </c>
      <c r="D11" s="9" t="s">
        <v>25</v>
      </c>
      <c r="E11" s="3"/>
      <c r="F11" s="3"/>
    </row>
    <row r="12" spans="1:1022" ht="45">
      <c r="A12" s="142"/>
      <c r="B12" s="9" t="s">
        <v>232</v>
      </c>
      <c r="C12" s="3" t="s">
        <v>233</v>
      </c>
      <c r="D12" s="9" t="s">
        <v>25</v>
      </c>
      <c r="E12" s="3"/>
      <c r="F12" s="3"/>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6"/>
      <c r="AMD12" s="6"/>
      <c r="AME12" s="6"/>
      <c r="AMF12" s="6"/>
      <c r="AMG12" s="6"/>
      <c r="AMH12" s="6"/>
    </row>
    <row r="13" spans="1:1022" ht="17" customHeight="1">
      <c r="A13" s="140" t="s">
        <v>234</v>
      </c>
      <c r="B13" s="32" t="s">
        <v>235</v>
      </c>
      <c r="C13" s="31" t="s">
        <v>236</v>
      </c>
      <c r="D13" s="9" t="s">
        <v>25</v>
      </c>
      <c r="E13" s="33"/>
      <c r="F13" s="31"/>
    </row>
    <row r="14" spans="1:1022" ht="33.5" customHeight="1">
      <c r="A14" s="140"/>
      <c r="B14" s="32" t="s">
        <v>237</v>
      </c>
      <c r="C14" s="31" t="s">
        <v>238</v>
      </c>
      <c r="D14" s="9" t="s">
        <v>25</v>
      </c>
      <c r="E14" s="31"/>
      <c r="F14" s="31"/>
    </row>
    <row r="15" spans="1:1022" ht="45" customHeight="1">
      <c r="A15" s="140" t="s">
        <v>239</v>
      </c>
      <c r="B15" s="9" t="s">
        <v>240</v>
      </c>
      <c r="C15" s="3" t="s">
        <v>241</v>
      </c>
      <c r="D15" s="9" t="s">
        <v>23</v>
      </c>
      <c r="E15" s="3"/>
      <c r="F15" s="3"/>
    </row>
    <row r="16" spans="1:1022"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32" t="s">
        <v>25</v>
      </c>
      <c r="E18" s="31"/>
      <c r="F18" s="31"/>
    </row>
    <row r="19" spans="1:6" ht="75">
      <c r="A19" s="140"/>
      <c r="B19" s="32" t="s">
        <v>249</v>
      </c>
      <c r="C19" s="31" t="s">
        <v>250</v>
      </c>
      <c r="D19" s="32" t="s">
        <v>25</v>
      </c>
      <c r="E19" s="31"/>
      <c r="F19" s="31"/>
    </row>
    <row r="20" spans="1:6" ht="60">
      <c r="A20" s="140"/>
      <c r="B20" s="32" t="s">
        <v>251</v>
      </c>
      <c r="C20" s="31" t="s">
        <v>252</v>
      </c>
      <c r="D20" s="32" t="s">
        <v>25</v>
      </c>
      <c r="E20" s="31"/>
      <c r="F20" s="31"/>
    </row>
    <row r="21" spans="1:6" ht="60">
      <c r="A21" s="140"/>
      <c r="B21" s="32" t="s">
        <v>253</v>
      </c>
      <c r="C21" s="31" t="s">
        <v>254</v>
      </c>
      <c r="D21" s="32" t="s">
        <v>25</v>
      </c>
      <c r="E21" s="31"/>
      <c r="F21" s="31"/>
    </row>
    <row r="22" spans="1:6" ht="45">
      <c r="A22" s="140"/>
      <c r="B22" s="32" t="s">
        <v>255</v>
      </c>
      <c r="C22" s="31" t="s">
        <v>256</v>
      </c>
      <c r="D22" s="32" t="s">
        <v>25</v>
      </c>
      <c r="E22" s="31"/>
      <c r="F22" s="31"/>
    </row>
    <row r="23" spans="1:6" ht="45">
      <c r="A23" s="140"/>
      <c r="B23" s="32" t="s">
        <v>257</v>
      </c>
      <c r="C23" s="31" t="s">
        <v>258</v>
      </c>
      <c r="D23" s="32" t="s">
        <v>25</v>
      </c>
      <c r="E23" s="31"/>
      <c r="F23" s="31"/>
    </row>
    <row r="24" spans="1:6" ht="30">
      <c r="A24" s="140"/>
      <c r="B24" s="32" t="s">
        <v>259</v>
      </c>
      <c r="C24" s="31" t="s">
        <v>260</v>
      </c>
      <c r="D24" s="32" t="s">
        <v>25</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32" t="s">
        <v>25</v>
      </c>
      <c r="E31" s="3"/>
      <c r="F31" s="3"/>
    </row>
    <row r="32" spans="1:6" ht="45">
      <c r="A32" s="140"/>
      <c r="B32" s="9" t="s">
        <v>276</v>
      </c>
      <c r="C32" s="3" t="s">
        <v>277</v>
      </c>
      <c r="D32" s="32" t="s">
        <v>25</v>
      </c>
      <c r="E32" s="3"/>
      <c r="F32" s="3"/>
    </row>
    <row r="33" spans="1:6" ht="45">
      <c r="A33" s="140"/>
      <c r="B33" s="9" t="s">
        <v>278</v>
      </c>
      <c r="C33" s="3" t="s">
        <v>279</v>
      </c>
      <c r="D33" s="32" t="s">
        <v>25</v>
      </c>
      <c r="E33" s="3"/>
      <c r="F33" s="3"/>
    </row>
    <row r="34" spans="1:6" ht="45">
      <c r="A34" s="140"/>
      <c r="B34" s="9" t="s">
        <v>280</v>
      </c>
      <c r="C34" s="3" t="s">
        <v>281</v>
      </c>
      <c r="D34" s="32" t="s">
        <v>25</v>
      </c>
      <c r="E34" s="3"/>
      <c r="F34" s="3"/>
    </row>
    <row r="35" spans="1:6" ht="30">
      <c r="A35" s="140"/>
      <c r="B35" s="9" t="s">
        <v>282</v>
      </c>
      <c r="C35" s="3" t="s">
        <v>283</v>
      </c>
      <c r="D35" s="32" t="s">
        <v>25</v>
      </c>
      <c r="E35" s="7"/>
      <c r="F35" s="7"/>
    </row>
    <row r="36" spans="1:6" ht="45">
      <c r="A36" s="140"/>
      <c r="B36" s="9" t="s">
        <v>284</v>
      </c>
      <c r="C36" s="3" t="s">
        <v>285</v>
      </c>
      <c r="D36" s="32" t="s">
        <v>25</v>
      </c>
      <c r="E36" s="7"/>
      <c r="F36" s="7"/>
    </row>
    <row r="37" spans="1:6" ht="75">
      <c r="A37" s="140"/>
      <c r="B37" s="9" t="s">
        <v>286</v>
      </c>
      <c r="C37" s="3" t="s">
        <v>287</v>
      </c>
      <c r="D37" s="32" t="s">
        <v>25</v>
      </c>
      <c r="E37" s="7"/>
      <c r="F37" s="7"/>
    </row>
    <row r="38" spans="1:6" ht="60">
      <c r="A38" s="140"/>
      <c r="B38" s="9" t="s">
        <v>288</v>
      </c>
      <c r="C38" s="3" t="s">
        <v>289</v>
      </c>
      <c r="D38" s="32" t="s">
        <v>25</v>
      </c>
      <c r="E38" s="7"/>
      <c r="F38" s="7"/>
    </row>
    <row r="39" spans="1:6" ht="30">
      <c r="A39" s="140" t="s">
        <v>290</v>
      </c>
      <c r="B39" s="32" t="s">
        <v>291</v>
      </c>
      <c r="C39" s="31" t="s">
        <v>292</v>
      </c>
      <c r="D39" s="32" t="s">
        <v>24</v>
      </c>
      <c r="E39" s="31" t="s">
        <v>69</v>
      </c>
      <c r="F39" s="31"/>
    </row>
    <row r="40" spans="1:6" ht="30">
      <c r="A40" s="140"/>
      <c r="B40" s="32" t="s">
        <v>293</v>
      </c>
      <c r="C40" s="31" t="s">
        <v>294</v>
      </c>
      <c r="D40" s="32" t="s">
        <v>24</v>
      </c>
      <c r="E40" s="31" t="s">
        <v>69</v>
      </c>
      <c r="F40" s="31"/>
    </row>
    <row r="41" spans="1:6" ht="45">
      <c r="A41" s="140" t="s">
        <v>295</v>
      </c>
      <c r="B41" s="9" t="s">
        <v>296</v>
      </c>
      <c r="C41" s="3" t="s">
        <v>297</v>
      </c>
      <c r="D41" s="9" t="s">
        <v>24</v>
      </c>
      <c r="E41" s="7" t="s">
        <v>69</v>
      </c>
      <c r="F41" s="7"/>
    </row>
    <row r="42" spans="1:6" ht="30">
      <c r="A42" s="140"/>
      <c r="B42" s="9" t="s">
        <v>298</v>
      </c>
      <c r="C42" s="3" t="s">
        <v>299</v>
      </c>
      <c r="D42" s="9" t="s">
        <v>25</v>
      </c>
      <c r="E42" s="7"/>
      <c r="F42" s="7"/>
    </row>
    <row r="43" spans="1:6" ht="45">
      <c r="A43" s="140"/>
      <c r="B43" s="9" t="s">
        <v>300</v>
      </c>
      <c r="C43" s="3" t="s">
        <v>301</v>
      </c>
      <c r="D43" s="9" t="s">
        <v>23</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90">
      <c r="A57" s="140"/>
      <c r="B57" s="35" t="s">
        <v>330</v>
      </c>
      <c r="C57" s="34" t="s">
        <v>331</v>
      </c>
      <c r="D57" s="35" t="s">
        <v>24</v>
      </c>
      <c r="E57" s="34" t="s">
        <v>181</v>
      </c>
      <c r="F57" s="34"/>
    </row>
    <row r="58" spans="1:6" ht="180">
      <c r="A58" s="140"/>
      <c r="B58" s="35" t="s">
        <v>332</v>
      </c>
      <c r="C58" s="34" t="s">
        <v>333</v>
      </c>
      <c r="D58" s="35" t="s">
        <v>24</v>
      </c>
      <c r="E58" s="34" t="s">
        <v>140</v>
      </c>
      <c r="F58" s="34"/>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645694CC-3D4D-E041-ACC2-0C8634962B01}"/>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4" priority="2" stopIfTrue="1" operator="equal">
      <formula>"C"</formula>
    </cfRule>
  </conditionalFormatting>
  <conditionalFormatting sqref="D4:D109">
    <cfRule type="cellIs" dxfId="3" priority="4" stopIfTrue="1" operator="equal">
      <formula>"NA"</formula>
    </cfRule>
  </conditionalFormatting>
  <conditionalFormatting sqref="D4:D109">
    <cfRule type="cellIs" dxfId="2" priority="1" stopIfTrue="1" operator="equal">
      <formula>"NCT"</formula>
    </cfRule>
    <cfRule type="cellIs" dxfId="1" priority="3" stopIfTrue="1" operator="equal">
      <formula>"NC"</formula>
    </cfRule>
  </conditionalFormatting>
  <conditionalFormatting sqref="D4:D109">
    <cfRule type="cellIs" dxfId="0" priority="5" stopIfTrue="1" operator="equal">
      <formula>"NT"</formula>
    </cfRule>
  </conditionalFormatting>
  <dataValidations count="1">
    <dataValidation type="list" showErrorMessage="1" sqref="D4:D109" xr:uid="{00000000-0002-0000-13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F5A21-5620-4737-A895-B50FA15780CA}">
  <dimension ref="A1:AA127"/>
  <sheetViews>
    <sheetView zoomScale="85" zoomScaleNormal="85" workbookViewId="0">
      <pane xSplit="7" ySplit="8" topLeftCell="H73" activePane="bottomRight" state="frozen"/>
      <selection pane="topRight" activeCell="I1" sqref="I1"/>
      <selection pane="bottomLeft" activeCell="A9" sqref="A9"/>
      <selection pane="bottomRight" activeCell="I116" sqref="I116"/>
    </sheetView>
  </sheetViews>
  <sheetFormatPr baseColWidth="10" defaultColWidth="10.83203125" defaultRowHeight="14"/>
  <cols>
    <col min="1" max="1" width="4" style="65" customWidth="1"/>
    <col min="2" max="2" width="5.33203125" style="65" customWidth="1"/>
    <col min="3" max="3" width="35.83203125" style="65" customWidth="1"/>
    <col min="4" max="4" width="5.83203125" style="104" customWidth="1"/>
    <col min="5" max="7" width="4.33203125" style="105" customWidth="1"/>
    <col min="8" max="22" width="6.33203125" style="106" customWidth="1"/>
    <col min="23" max="23" width="14.1640625" style="65" customWidth="1"/>
    <col min="24" max="24" width="20.83203125" style="65" customWidth="1"/>
    <col min="25" max="25" width="30.83203125" style="65" customWidth="1"/>
    <col min="26" max="26" width="20.83203125" style="65" customWidth="1"/>
    <col min="27" max="27" width="30.83203125" style="65" customWidth="1"/>
    <col min="28" max="993" width="14.1640625" style="65" customWidth="1"/>
    <col min="994" max="994" width="10.83203125" style="65" customWidth="1"/>
    <col min="995" max="16384" width="10.83203125" style="65"/>
  </cols>
  <sheetData>
    <row r="1" spans="1:27" ht="18">
      <c r="A1" s="135" t="s">
        <v>203</v>
      </c>
      <c r="B1" s="135"/>
      <c r="C1" s="135"/>
      <c r="D1" s="135"/>
      <c r="E1" s="135"/>
      <c r="F1" s="135"/>
      <c r="G1" s="135"/>
      <c r="H1" s="136"/>
      <c r="I1" s="136"/>
      <c r="J1" s="136"/>
      <c r="K1" s="136"/>
      <c r="L1" s="136"/>
      <c r="M1" s="136"/>
      <c r="N1" s="136"/>
      <c r="O1" s="136"/>
      <c r="P1" s="136"/>
      <c r="Q1" s="136"/>
      <c r="R1" s="136"/>
      <c r="S1" s="136"/>
      <c r="T1" s="136"/>
      <c r="U1" s="136"/>
      <c r="V1" s="136"/>
    </row>
    <row r="2" spans="1:27" ht="31" customHeight="1">
      <c r="A2" s="137" t="s">
        <v>204</v>
      </c>
      <c r="B2" s="137"/>
      <c r="C2" s="137"/>
      <c r="D2" s="137"/>
      <c r="E2" s="137"/>
      <c r="F2" s="137"/>
      <c r="G2" s="137"/>
      <c r="H2" s="137" t="s">
        <v>205</v>
      </c>
      <c r="I2" s="137"/>
      <c r="J2" s="137"/>
      <c r="K2" s="137"/>
      <c r="L2" s="137"/>
      <c r="M2" s="137"/>
      <c r="N2" s="137"/>
      <c r="O2" s="137"/>
      <c r="P2" s="137"/>
      <c r="Q2" s="137"/>
      <c r="R2" s="137"/>
      <c r="S2" s="137"/>
      <c r="T2" s="137"/>
      <c r="U2" s="137"/>
      <c r="V2" s="137"/>
      <c r="X2" s="66" t="s">
        <v>206</v>
      </c>
      <c r="Y2" s="67"/>
      <c r="Z2" s="67"/>
      <c r="AA2" s="68"/>
    </row>
    <row r="3" spans="1:27" ht="39" customHeight="1">
      <c r="A3" s="138">
        <f>COUNTIF(Synthèse!D9:D126,"C")/(COUNTIF(Synthèse!D9:D126,"C")+COUNTIF(Synthèse!D9:D126,"NC"))</f>
        <v>0.43661971830985913</v>
      </c>
      <c r="B3" s="139"/>
      <c r="C3" s="139"/>
      <c r="D3" s="139"/>
      <c r="E3" s="139"/>
      <c r="F3" s="139"/>
      <c r="G3" s="139"/>
      <c r="H3" s="138" t="str">
        <f>ROUND(AVERAGEIF(Synthèse!H8:V8,"&lt;&gt;NA")*100,1)&amp;"%"</f>
        <v>53,6%</v>
      </c>
      <c r="I3" s="139"/>
      <c r="J3" s="139"/>
      <c r="K3" s="139"/>
      <c r="L3" s="139"/>
      <c r="M3" s="139"/>
      <c r="N3" s="139"/>
      <c r="O3" s="139"/>
      <c r="P3" s="139"/>
      <c r="Q3" s="139"/>
      <c r="R3" s="139"/>
      <c r="S3" s="139"/>
      <c r="T3" s="139"/>
      <c r="U3" s="139"/>
      <c r="V3" s="139"/>
      <c r="X3" s="127" t="s">
        <v>207</v>
      </c>
      <c r="Y3" s="128"/>
      <c r="Z3" s="128"/>
      <c r="AA3" s="129"/>
    </row>
    <row r="4" spans="1:27" ht="70" customHeight="1">
      <c r="A4" s="133" t="s">
        <v>208</v>
      </c>
      <c r="B4" s="133" t="s">
        <v>209</v>
      </c>
      <c r="C4" s="134" t="s">
        <v>28</v>
      </c>
      <c r="D4" s="133" t="s">
        <v>210</v>
      </c>
      <c r="E4" s="133" t="s">
        <v>211</v>
      </c>
      <c r="F4" s="133" t="s">
        <v>212</v>
      </c>
      <c r="G4" s="133" t="s">
        <v>213</v>
      </c>
      <c r="H4" s="69" t="str">
        <f>_xlfn.CONCAT(Périmètre!A10, " ", Périmètre!B10)</f>
        <v>P01 Accueil</v>
      </c>
      <c r="I4" s="70" t="str">
        <f>_xlfn.CONCAT(Périmètre!A11, " ", Périmètre!B11)</f>
        <v>P02 Nous contacter</v>
      </c>
      <c r="J4" s="70" t="str">
        <f>_xlfn.CONCAT(Périmètre!A12, " ", Périmètre!B12)</f>
        <v>P03 Infos légales</v>
      </c>
      <c r="K4" s="70" t="str">
        <f>_xlfn.CONCAT(Périmètre!A13, " ", Périmètre!B13)</f>
        <v>P04 Résultats d’une recherche</v>
      </c>
      <c r="L4" s="70" t="str">
        <f>_xlfn.CONCAT(Périmètre!A14, " ", Périmètre!B14)</f>
        <v>P05 Plan du site</v>
      </c>
      <c r="M4" s="70" t="str">
        <f>_xlfn.CONCAT(Périmètre!A15, " ", Périmètre!B15)</f>
        <v>P06 Foire aux questions</v>
      </c>
      <c r="N4" s="70" t="str">
        <f>_xlfn.CONCAT(Périmètre!A16, " ", Périmètre!B16)</f>
        <v>P07 Aides attribuées</v>
      </c>
      <c r="O4" s="70" t="str">
        <f>_xlfn.CONCAT(Périmètre!A17, " ", Périmètre!B17)</f>
        <v>P08 Demande d'aide dématérialisée</v>
      </c>
      <c r="P4" s="70" t="str">
        <f>_xlfn.CONCAT(Périmètre!A18, " ", Périmètre!B18)</f>
        <v>P09 Le prix de l'eau par commune</v>
      </c>
      <c r="Q4" s="70" t="str">
        <f>_xlfn.CONCAT(Périmètre!A19, " ", Périmètre!B19)</f>
        <v>P10 Qui sommes-nous ?</v>
      </c>
      <c r="R4" s="70" t="str">
        <f>_xlfn.CONCAT(Périmètre!A20, " ", Périmètre!B20)</f>
        <v>P11 Liste Médiathèque</v>
      </c>
      <c r="S4" s="70" t="str">
        <f>_xlfn.CONCAT(Périmètre!A21, " ", Périmètre!B21)</f>
        <v>P12 Consulter les données de qualité des rivières</v>
      </c>
      <c r="T4" s="70" t="str">
        <f>_xlfn.CONCAT(Périmètre!A22, " ", Périmètre!B22)</f>
        <v>P13 Décisions du directeur</v>
      </c>
      <c r="U4" s="70" t="str">
        <f>_xlfn.CONCAT(Périmètre!A23, " ", Périmètre!B23)</f>
        <v>P14 Venir à l'agence</v>
      </c>
      <c r="V4" s="70" t="str">
        <f>_xlfn.CONCAT(Périmètre!A24, " ", Périmètre!B24)</f>
        <v>P15 Vous êtes &gt; Collectivité</v>
      </c>
      <c r="W4" s="71"/>
      <c r="X4" s="130"/>
      <c r="Y4" s="131"/>
      <c r="Z4" s="131"/>
      <c r="AA4" s="132"/>
    </row>
    <row r="5" spans="1:27" s="1" customFormat="1">
      <c r="A5" s="133"/>
      <c r="B5" s="133"/>
      <c r="C5" s="134"/>
      <c r="D5" s="133"/>
      <c r="E5" s="133"/>
      <c r="F5" s="133"/>
      <c r="G5" s="133"/>
      <c r="H5" s="72">
        <f>SUM(COUNTIF(H9:H17,"C"),COUNTIF(H19:H20,"C"),COUNTIF(H22:H24,"C"),COUNTIF(H26:H38,"C"),COUNTIF(H40:H47,"C"),COUNTIF(H49:H50,"C"),COUNTIF(H52:H56,"C"),COUNTIF(H58:H67,"C"),COUNTIF(H69:H72,"C"),COUNTIF(H74:H87,"C"),COUNTIF(H89:H101,"C"),COUNTIF(H103:H113,"C"),COUNTIF(H115:H126,"C"),COUNTIF(H9:H17,"CT"),COUNTIF(H19:H20,"CT"),COUNTIF(H22:H24,"CT"),COUNTIF(H26:H38,"CT"),COUNTIF(H40:H47,"CT"),COUNTIF(H49:H50,"CT"),COUNTIF(H52:H56,"CT"),COUNTIF(H58:H67,"CT"),COUNTIF(H69:H72,"CT"),COUNTIF(H74:H87,"CT"),COUNTIF(H89:H101,"CT"),COUNTIF(H103:H113,"CT"),COUNTIF(H115:H126,"CT"))</f>
        <v>25</v>
      </c>
      <c r="I5" s="72">
        <f t="shared" ref="I5:V5" si="0">SUM(COUNTIF(I9:I17,"C"),COUNTIF(I19:I20,"C"),COUNTIF(I22:I24,"C"),COUNTIF(I26:I38,"C"),COUNTIF(I40:I47,"C"),COUNTIF(I49:I50,"C"),COUNTIF(I52:I56,"C"),COUNTIF(I58:I67,"C"),COUNTIF(I69:I72,"C"),COUNTIF(I74:I87,"C"),COUNTIF(I89:I101,"C"),COUNTIF(I103:I113,"C"),COUNTIF(I115:I126,"C"),COUNTIF(I9:I17,"CT"),COUNTIF(I19:I20,"CT"),COUNTIF(I22:I24,"CT"),COUNTIF(I26:I38,"CT"),COUNTIF(I40:I47,"CT"),COUNTIF(I49:I50,"CT"),COUNTIF(I52:I56,"CT"),COUNTIF(I58:I67,"CT"),COUNTIF(I69:I72,"CT"),COUNTIF(I74:I87,"CT"),COUNTIF(I89:I101,"CT"),COUNTIF(I103:I113,"CT"),COUNTIF(I115:I126,"CT"))</f>
        <v>27</v>
      </c>
      <c r="J5" s="72">
        <f t="shared" si="0"/>
        <v>24</v>
      </c>
      <c r="K5" s="72">
        <f t="shared" si="0"/>
        <v>26</v>
      </c>
      <c r="L5" s="72">
        <f t="shared" si="0"/>
        <v>25</v>
      </c>
      <c r="M5" s="72">
        <f t="shared" si="0"/>
        <v>27</v>
      </c>
      <c r="N5" s="72">
        <f t="shared" si="0"/>
        <v>22</v>
      </c>
      <c r="O5" s="72">
        <f t="shared" si="0"/>
        <v>28</v>
      </c>
      <c r="P5" s="72">
        <f t="shared" si="0"/>
        <v>25</v>
      </c>
      <c r="Q5" s="72">
        <f t="shared" si="0"/>
        <v>26</v>
      </c>
      <c r="R5" s="72">
        <f t="shared" si="0"/>
        <v>29</v>
      </c>
      <c r="S5" s="72">
        <f t="shared" si="0"/>
        <v>25</v>
      </c>
      <c r="T5" s="72">
        <f t="shared" si="0"/>
        <v>24</v>
      </c>
      <c r="U5" s="72">
        <f t="shared" si="0"/>
        <v>25</v>
      </c>
      <c r="V5" s="72">
        <f t="shared" si="0"/>
        <v>24</v>
      </c>
      <c r="W5" s="73" t="s">
        <v>23</v>
      </c>
    </row>
    <row r="6" spans="1:27" s="1" customFormat="1">
      <c r="A6" s="133"/>
      <c r="B6" s="133"/>
      <c r="C6" s="134"/>
      <c r="D6" s="133"/>
      <c r="E6" s="133"/>
      <c r="F6" s="133"/>
      <c r="G6" s="133"/>
      <c r="H6" s="74">
        <f>SUM(COUNTIF(H9:H17,"NC"),COUNTIF(H19:H20,"NC"),COUNTIF(H22:H24,"NC"),COUNTIF(H26:H38,"NC"),COUNTIF(H40:H47,"NC"),COUNTIF(H49:H50,"NC"),COUNTIF(H52:H56,"NC"),COUNTIF(H58:H67,"NC"),COUNTIF(H69:H72,"NC"),COUNTIF(H74:H87,"NC"),COUNTIF(H89:H101,"NC"),COUNTIF(H103:H113,"NC"),COUNTIF(H115:H126,"NC"),COUNTIF(H9:H17,"NCT"),COUNTIF(H19:H20,"NCT"),COUNTIF(H22:H24,"NCT"),COUNTIF(H26:H38,"NCT"),COUNTIF(H40:H47,"NCT"),COUNTIF(H49:H50,"NCT"),COUNTIF(H52:H56,"NCT"),COUNTIF(H58:H67,"NCT"),COUNTIF(H69:H72,"NCT"),COUNTIF(H74:H87,"NCT"),COUNTIF(H89:H101,"NCT"),COUNTIF(H103:H113,"NCT"),COUNTIF(H115:H126,"NCT"))</f>
        <v>25</v>
      </c>
      <c r="I6" s="74">
        <f t="shared" ref="I6:V6" si="1">SUM(COUNTIF(I9:I17,"NC"),COUNTIF(I19:I20,"NC"),COUNTIF(I22:I24,"NC"),COUNTIF(I26:I38,"NC"),COUNTIF(I40:I47,"NC"),COUNTIF(I49:I50,"NC"),COUNTIF(I52:I56,"NC"),COUNTIF(I58:I67,"NC"),COUNTIF(I69:I72,"NC"),COUNTIF(I74:I87,"NC"),COUNTIF(I89:I101,"NC"),COUNTIF(I103:I113,"NC"),COUNTIF(I115:I126,"NC"),COUNTIF(I9:I17,"NCT"),COUNTIF(I19:I20,"NCT"),COUNTIF(I22:I24,"NCT"),COUNTIF(I26:I38,"NCT"),COUNTIF(I40:I47,"NCT"),COUNTIF(I49:I50,"NCT"),COUNTIF(I52:I56,"NCT"),COUNTIF(I58:I67,"NCT"),COUNTIF(I69:I72,"NCT"),COUNTIF(I74:I87,"NCT"),COUNTIF(I89:I101,"NCT"),COUNTIF(I103:I113,"NCT"),COUNTIF(I115:I126,"NCT"))</f>
        <v>24</v>
      </c>
      <c r="J6" s="74">
        <f t="shared" si="1"/>
        <v>21</v>
      </c>
      <c r="K6" s="74">
        <f t="shared" si="1"/>
        <v>19</v>
      </c>
      <c r="L6" s="74">
        <f t="shared" si="1"/>
        <v>21</v>
      </c>
      <c r="M6" s="74">
        <f t="shared" si="1"/>
        <v>21</v>
      </c>
      <c r="N6" s="74">
        <f t="shared" si="1"/>
        <v>23</v>
      </c>
      <c r="O6" s="74">
        <f t="shared" si="1"/>
        <v>21</v>
      </c>
      <c r="P6" s="74">
        <f t="shared" si="1"/>
        <v>21</v>
      </c>
      <c r="Q6" s="74">
        <f t="shared" si="1"/>
        <v>31</v>
      </c>
      <c r="R6" s="74">
        <f t="shared" si="1"/>
        <v>21</v>
      </c>
      <c r="S6" s="74">
        <f t="shared" si="1"/>
        <v>23</v>
      </c>
      <c r="T6" s="74">
        <f t="shared" si="1"/>
        <v>22</v>
      </c>
      <c r="U6" s="74">
        <f t="shared" si="1"/>
        <v>19</v>
      </c>
      <c r="V6" s="74">
        <f t="shared" si="1"/>
        <v>20</v>
      </c>
      <c r="W6" s="75" t="s">
        <v>24</v>
      </c>
      <c r="X6" s="65"/>
      <c r="Y6" s="65"/>
      <c r="Z6" s="65"/>
      <c r="AA6" s="65"/>
    </row>
    <row r="7" spans="1:27" s="1" customFormat="1">
      <c r="A7" s="133"/>
      <c r="B7" s="133"/>
      <c r="C7" s="134"/>
      <c r="D7" s="133"/>
      <c r="E7" s="133"/>
      <c r="F7" s="133"/>
      <c r="G7" s="133"/>
      <c r="H7" s="76">
        <f t="shared" ref="H7:V7" si="2">SUM(COUNTIF(H9:H17,"NA"),COUNTIF(H19:H20,"NA"),COUNTIF(H22:H24,"NA"),COUNTIF(H26:H38,"NA"),COUNTIF(H40:H47,"NA"),COUNTIF(H49:H50,"NA"),COUNTIF(H52:H56,"NA"),COUNTIF(H58:H67,"NA"),COUNTIF(H69:H72,"NA"),COUNTIF(H74:H87,"NA"),COUNTIF(H89:H101,"NA"),COUNTIF(H103:H113,"NA"),COUNTIF(H115:H126,"NA"))</f>
        <v>56</v>
      </c>
      <c r="I7" s="76">
        <f t="shared" si="2"/>
        <v>55</v>
      </c>
      <c r="J7" s="76">
        <f t="shared" si="2"/>
        <v>61</v>
      </c>
      <c r="K7" s="76">
        <f t="shared" si="2"/>
        <v>61</v>
      </c>
      <c r="L7" s="76">
        <f t="shared" si="2"/>
        <v>60</v>
      </c>
      <c r="M7" s="76">
        <f t="shared" si="2"/>
        <v>58</v>
      </c>
      <c r="N7" s="76">
        <f t="shared" si="2"/>
        <v>61</v>
      </c>
      <c r="O7" s="76">
        <f t="shared" si="2"/>
        <v>57</v>
      </c>
      <c r="P7" s="76">
        <f t="shared" si="2"/>
        <v>60</v>
      </c>
      <c r="Q7" s="76">
        <f t="shared" si="2"/>
        <v>49</v>
      </c>
      <c r="R7" s="76">
        <f t="shared" si="2"/>
        <v>56</v>
      </c>
      <c r="S7" s="76">
        <f t="shared" si="2"/>
        <v>58</v>
      </c>
      <c r="T7" s="76">
        <f t="shared" si="2"/>
        <v>60</v>
      </c>
      <c r="U7" s="76">
        <f t="shared" si="2"/>
        <v>62</v>
      </c>
      <c r="V7" s="76">
        <f t="shared" si="2"/>
        <v>62</v>
      </c>
      <c r="W7" s="77" t="s">
        <v>25</v>
      </c>
      <c r="X7" s="65"/>
      <c r="Y7" s="65"/>
      <c r="Z7" s="65"/>
      <c r="AA7" s="65"/>
    </row>
    <row r="8" spans="1:27" s="1" customFormat="1">
      <c r="A8" s="133"/>
      <c r="B8" s="133"/>
      <c r="C8" s="134"/>
      <c r="D8" s="133"/>
      <c r="E8" s="133"/>
      <c r="F8" s="133"/>
      <c r="G8" s="133"/>
      <c r="H8" s="78">
        <f t="shared" ref="H8:V8" si="3">IF(AND(H5=0,H6=0),"NA",H5/(H5+H6))</f>
        <v>0.5</v>
      </c>
      <c r="I8" s="78">
        <f t="shared" si="3"/>
        <v>0.52941176470588236</v>
      </c>
      <c r="J8" s="78">
        <f>IF(AND(J5=0,J6=0),"NA",J5/(J5+J6))</f>
        <v>0.53333333333333333</v>
      </c>
      <c r="K8" s="78">
        <f t="shared" si="3"/>
        <v>0.57777777777777772</v>
      </c>
      <c r="L8" s="78">
        <f t="shared" si="3"/>
        <v>0.54347826086956519</v>
      </c>
      <c r="M8" s="78">
        <f t="shared" si="3"/>
        <v>0.5625</v>
      </c>
      <c r="N8" s="78">
        <f t="shared" si="3"/>
        <v>0.48888888888888887</v>
      </c>
      <c r="O8" s="78">
        <f t="shared" si="3"/>
        <v>0.5714285714285714</v>
      </c>
      <c r="P8" s="78">
        <f t="shared" si="3"/>
        <v>0.54347826086956519</v>
      </c>
      <c r="Q8" s="78">
        <f t="shared" si="3"/>
        <v>0.45614035087719296</v>
      </c>
      <c r="R8" s="78">
        <f t="shared" si="3"/>
        <v>0.57999999999999996</v>
      </c>
      <c r="S8" s="78">
        <f t="shared" si="3"/>
        <v>0.52083333333333337</v>
      </c>
      <c r="T8" s="78">
        <f t="shared" si="3"/>
        <v>0.52173913043478259</v>
      </c>
      <c r="U8" s="78">
        <f t="shared" si="3"/>
        <v>0.56818181818181823</v>
      </c>
      <c r="V8" s="78">
        <f t="shared" si="3"/>
        <v>0.54545454545454541</v>
      </c>
      <c r="W8" s="79" t="s">
        <v>214</v>
      </c>
      <c r="X8" s="65"/>
      <c r="Y8" s="65"/>
      <c r="Z8" s="65"/>
      <c r="AA8" s="65"/>
    </row>
    <row r="9" spans="1:27" ht="30" customHeight="1">
      <c r="A9" s="124" t="s">
        <v>215</v>
      </c>
      <c r="B9" s="80" t="s">
        <v>216</v>
      </c>
      <c r="C9" s="81" t="s">
        <v>217</v>
      </c>
      <c r="D9" s="82" t="str">
        <f t="shared" ref="D9:D10" si="4">IF(F9&gt;0,"NC",IF(E9&gt;0,"C",IF(G9&gt;0,"NA","NT")))</f>
        <v>C</v>
      </c>
      <c r="E9" s="83">
        <f t="shared" ref="E9:E17" si="5">COUNTIF(H9:V9,"C")</f>
        <v>2</v>
      </c>
      <c r="F9" s="84">
        <f t="shared" ref="F9:F17" si="6">COUNTIF(H9:V9,"NC")+COUNTIF(H9:V9,"NCT")</f>
        <v>0</v>
      </c>
      <c r="G9" s="85">
        <f t="shared" ref="G9:G17" si="7">COUNTIF(H9:V9,"NA")</f>
        <v>13</v>
      </c>
      <c r="H9" s="86" t="str">
        <f>'P01'!$D4</f>
        <v>C</v>
      </c>
      <c r="I9" s="86" t="str">
        <f>IF('P02'!$D4="NT","NT",IF($H$9="NCT","NC",IF('P02'!$D4="NC","NC",IF($H$9="CT","C",'P02'!$D4))))</f>
        <v>NA</v>
      </c>
      <c r="J9" s="86" t="str">
        <f>IF('P03'!$D4="NT","NT",IF($H$9="NCT","NC",IF('P03'!$D4="NC","NC",IF($H$9="CT","C",'P03'!$D4))))</f>
        <v>NA</v>
      </c>
      <c r="K9" s="86" t="str">
        <f>IF('P04'!$D4="NT","NT",IF($H$9="NCT","NC",IF('P04'!$D4="NC","NC",IF($H$9="CT","C",'P04'!$D4))))</f>
        <v>NA</v>
      </c>
      <c r="L9" s="86" t="str">
        <f>IF('P05'!$D4="NT","NT",IF($H$9="NCT","NC",IF('P05'!$D4="NC","NC",IF($H$9="CT","C",'P05'!$D4))))</f>
        <v>NA</v>
      </c>
      <c r="M9" s="86" t="str">
        <f>IF('P06'!$D4="NT","NT",IF($H$9="NCT","NC",IF('P06'!$D4="NC","NC",IF($H$9="CT","C",'P06'!$D4))))</f>
        <v>NA</v>
      </c>
      <c r="N9" s="86" t="str">
        <f>IF('P07'!$D4="NT","NT",IF($H$9="NCT","NC",IF('P07'!$D4="NC","NC",IF($H$9="CT","C",'P07'!$D4))))</f>
        <v>NA</v>
      </c>
      <c r="O9" s="86" t="str">
        <f>IF('P07'!$D4="NT","NT",IF($H$9="NCT","NC",IF('P07'!$D4="NC","NC",IF($H$9="CT","C",'P07'!$D4))))</f>
        <v>NA</v>
      </c>
      <c r="P9" s="86" t="str">
        <f>IF('P09'!$D4="NT","NT",IF($H$9="NCT","NC",IF('P09'!$D4="NC","NC",IF($H$9="CT","C",'P09'!$D4))))</f>
        <v>NA</v>
      </c>
      <c r="Q9" s="86" t="str">
        <f>IF('P10'!$D4="NT","NT",IF($H$9="NCT","NC",IF('P10'!$D4="NC","NC",IF($H$9="CT","C",'P10'!$D4))))</f>
        <v>C</v>
      </c>
      <c r="R9" s="86" t="str">
        <f>IF('P11'!$D4="NT","NT",IF($H$9="NCT","NC",IF('P11'!$D4="NC","NC",IF($H$9="CT","C",'P11'!$D4))))</f>
        <v>NA</v>
      </c>
      <c r="S9" s="86" t="str">
        <f>IF('P12'!$D4="NT","NT",IF($H$9="NCT","NC",IF('P12'!$D4="NC","NC",IF($H$9="CT","C",'P12'!$D4))))</f>
        <v>NA</v>
      </c>
      <c r="T9" s="86" t="str">
        <f>IF('P13'!$D4="NT","NT",IF($H$9="NCT","NC",IF('P13'!$D4="NC","NC",IF($H$9="CT","C",'P13'!$D4))))</f>
        <v>NA</v>
      </c>
      <c r="U9" s="86" t="str">
        <f>IF('P14'!$D4="NT","NT",IF($H$9="NCT","NC",IF('P14'!$D4="NC","NC",IF($H$9="CT","C",'P14'!$D4))))</f>
        <v>NA</v>
      </c>
      <c r="V9" s="86" t="str">
        <f>IF('P15'!$D4="NT","NT",IF($H$9="NCT","NC",IF('P15'!$D4="NC","NC",IF($H$9="CT","C",'P15'!$D4))))</f>
        <v>NA</v>
      </c>
      <c r="W9" s="71"/>
    </row>
    <row r="10" spans="1:27" ht="45">
      <c r="A10" s="124"/>
      <c r="B10" s="82" t="s">
        <v>218</v>
      </c>
      <c r="C10" s="34" t="s">
        <v>219</v>
      </c>
      <c r="D10" s="82" t="str">
        <f t="shared" si="4"/>
        <v>NC</v>
      </c>
      <c r="E10" s="87">
        <f t="shared" si="5"/>
        <v>0</v>
      </c>
      <c r="F10" s="84">
        <f t="shared" si="6"/>
        <v>14</v>
      </c>
      <c r="G10" s="88">
        <f t="shared" si="7"/>
        <v>1</v>
      </c>
      <c r="H10" s="86" t="str">
        <f>'P01'!$D5</f>
        <v>NC</v>
      </c>
      <c r="I10" s="86" t="str">
        <f>IF('P02'!$D5="NT","NT",IF($H$10="NCT","NC",IF('P02'!$D5="NC","NC",IF($H$10="CT","C",'P02'!$D5))))</f>
        <v>NC</v>
      </c>
      <c r="J10" s="86" t="str">
        <f>IF('P03'!$D5="NT","NT",IF($H$10="NCT","NC",IF('P03'!$D5="NC","NC",IF($H$10="CT","C",'P03'!$D5))))</f>
        <v>NC</v>
      </c>
      <c r="K10" s="86" t="str">
        <f>IF('P04'!$D5="NT","NT",IF($H$10="NCT","NC",IF('P04'!$D5="NC","NC",IF($H$10="CT","C",'P04'!$D5))))</f>
        <v>NA</v>
      </c>
      <c r="L10" s="86" t="str">
        <f>IF('P05'!$D5="NT","NT",IF($H$10="NCT","NC",IF('P05'!$D5="NC","NC",IF($H$10="CT","C",'P05'!$D5))))</f>
        <v>NC</v>
      </c>
      <c r="M10" s="86" t="str">
        <f>IF('P06'!$D5="NT","NT",IF($H$10="NCT","NC",IF('P06'!$D5="NC","NC",IF($H$10="CT","C",'P06'!$D5))))</f>
        <v>NC</v>
      </c>
      <c r="N10" s="86" t="str">
        <f>IF('P07'!$D5="NT","NT",IF($H$10="NCT","NC",IF('P07'!$D5="NC","NC",IF($H$10="CT","C",'P07'!$D5))))</f>
        <v>NC</v>
      </c>
      <c r="O10" s="86" t="str">
        <f>IF('P07'!$D5="NT","NT",IF($H$10="NCT","NC",IF('P07'!$D5="NC","NC",IF($H$10="CT","C",'P07'!$D5))))</f>
        <v>NC</v>
      </c>
      <c r="P10" s="86" t="str">
        <f>IF('P09'!$D5="NT","NT",IF($H$10="NCT","NC",IF('P09'!$D5="NC","NC",IF($H$10="CT","C",'P09'!$D5))))</f>
        <v>NC</v>
      </c>
      <c r="Q10" s="86" t="str">
        <f>IF('P10'!$D5="NT","NT",IF($H$10="NCT","NC",IF('P10'!$D5="NC","NC",IF($H$10="CT","C",'P10'!$D5))))</f>
        <v>NC</v>
      </c>
      <c r="R10" s="86" t="str">
        <f>IF('P11'!$D5="NT","NT",IF($H$10="NCT","NC",IF('P11'!$D5="NC","NC",IF($H$10="CT","C",'P11'!$D5))))</f>
        <v>NC</v>
      </c>
      <c r="S10" s="86" t="str">
        <f>IF('P12'!$D5="NT","NT",IF($H$10="NCT","NC",IF('P12'!$D5="NC","NC",IF($H$10="CT","C",'P12'!$D5))))</f>
        <v>NC</v>
      </c>
      <c r="T10" s="86" t="str">
        <f>IF('P13'!$D5="NT","NT",IF($H$10="NCT","NC",IF('P13'!$D5="NC","NC",IF($H$10="CT","C",'P13'!$D5))))</f>
        <v>NC</v>
      </c>
      <c r="U10" s="86" t="str">
        <f>IF('P14'!$D5="NT","NT",IF($H$10="NCT","NC",IF('P14'!$D5="NC","NC",IF($H$10="CT","C",'P14'!$D5))))</f>
        <v>NC</v>
      </c>
      <c r="V10" s="86" t="str">
        <f>IF('P15'!$D5="NT","NT",IF($H$10="NCT","NC",IF('P15'!$D5="NC","NC",IF($H$10="CT","C",'P15'!$D5))))</f>
        <v>NC</v>
      </c>
      <c r="W10" s="71"/>
    </row>
    <row r="11" spans="1:27" ht="60">
      <c r="A11" s="124"/>
      <c r="B11" s="82" t="s">
        <v>220</v>
      </c>
      <c r="C11" s="34" t="s">
        <v>221</v>
      </c>
      <c r="D11" s="82" t="str">
        <f>IF(F11&gt;0,"NC",IF(E11&gt;0,"C",IF(G11&gt;0,"NA","NT")))</f>
        <v>NC</v>
      </c>
      <c r="E11" s="87">
        <f t="shared" si="5"/>
        <v>0</v>
      </c>
      <c r="F11" s="84">
        <f t="shared" si="6"/>
        <v>3</v>
      </c>
      <c r="G11" s="88">
        <f t="shared" si="7"/>
        <v>12</v>
      </c>
      <c r="H11" s="86" t="str">
        <f>'P01'!$D6</f>
        <v>NC</v>
      </c>
      <c r="I11" s="86" t="str">
        <f>IF('P02'!$D6="NT","NT",IF($H$11="NCT","NC",IF('P02'!$D6="NC","NC",IF($H$11="CT","C",'P02'!$D6))))</f>
        <v>NA</v>
      </c>
      <c r="J11" s="86" t="str">
        <f>IF('P03'!$D6="NT","NT",IF($H$11="NCT","NC",IF('P03'!$D6="NC","NC",IF($H$11="CT","C",'P03'!$D6))))</f>
        <v>NA</v>
      </c>
      <c r="K11" s="86" t="str">
        <f>IF('P04'!$D6="NT","NT",IF($H$11="NCT","NC",IF('P04'!$D6="NC","NC",IF($H$11="CT","C",'P04'!$D6))))</f>
        <v>NA</v>
      </c>
      <c r="L11" s="86" t="str">
        <f>IF('P05'!$D6="NT","NT",IF($H$11="NCT","NC",IF('P05'!$D6="NC","NC",IF($H$11="CT","C",'P05'!$D6))))</f>
        <v>NA</v>
      </c>
      <c r="M11" s="86" t="str">
        <f>IF('P06'!$D6="NT","NT",IF($H$11="NCT","NC",IF('P06'!$D6="NC","NC",IF($H$11="CT","C",'P06'!$D6))))</f>
        <v>NA</v>
      </c>
      <c r="N11" s="86" t="str">
        <f>IF('P07'!$D6="NT","NT",IF($H$11="NCT","NC",IF('P07'!$D6="NC","NC",IF($H$11="CT","C",'P07'!$D6))))</f>
        <v>NA</v>
      </c>
      <c r="O11" s="86" t="str">
        <f>IF('P07'!$D6="NT","NT",IF($H$11="NCT","NC",IF('P07'!$D6="NC","NC",IF($H$11="CT","C",'P07'!$D6))))</f>
        <v>NA</v>
      </c>
      <c r="P11" s="86" t="str">
        <f>IF('P09'!$D6="NT","NT",IF($H$11="NCT","NC",IF('P09'!$D6="NC","NC",IF($H$11="CT","C",'P09'!$D6))))</f>
        <v>NA</v>
      </c>
      <c r="Q11" s="86" t="str">
        <f>IF('P10'!$D6="NT","NT",IF($H$11="NCT","NC",IF('P10'!$D6="NC","NC",IF($H$11="CT","C",'P10'!$D6))))</f>
        <v>NC</v>
      </c>
      <c r="R11" s="86" t="str">
        <f>IF('P11'!$D6="NT","NT",IF($H$11="NCT","NC",IF('P11'!$D6="NC","NC",IF($H$11="CT","C",'P11'!$D6))))</f>
        <v>NA</v>
      </c>
      <c r="S11" s="86" t="str">
        <f>IF('P12'!$D6="NT","NT",IF($H$11="NCT","NC",IF('P12'!$D6="NC","NC",IF($H$11="CT","C",'P12'!$D6))))</f>
        <v>NC</v>
      </c>
      <c r="T11" s="86" t="str">
        <f>IF('P13'!$D6="NT","NT",IF($H$11="NCT","NC",IF('P13'!$D6="NC","NC",IF($H$11="CT","C",'P13'!$D6))))</f>
        <v>NA</v>
      </c>
      <c r="U11" s="86" t="str">
        <f>IF('P14'!$D6="NT","NT",IF($H$11="NCT","NC",IF('P14'!$D6="NC","NC",IF($H$11="CT","C",'P14'!$D6))))</f>
        <v>NA</v>
      </c>
      <c r="V11" s="86" t="str">
        <f>IF('P15'!$D6="NT","NT",IF($H$11="NCT","NC",IF('P15'!$D6="NC","NC",IF($H$11="CT","C",'P15'!$D6))))</f>
        <v>NA</v>
      </c>
      <c r="W11" s="71"/>
    </row>
    <row r="12" spans="1:27" ht="75">
      <c r="A12" s="124"/>
      <c r="B12" s="82" t="s">
        <v>222</v>
      </c>
      <c r="C12" s="34" t="s">
        <v>223</v>
      </c>
      <c r="D12" s="82" t="str">
        <f t="shared" ref="D12:D75" si="8">IF(F12&gt;0,"NC",IF(E12&gt;0,"C",IF(G12&gt;0,"NA","NT")))</f>
        <v>NA</v>
      </c>
      <c r="E12" s="87">
        <f t="shared" si="5"/>
        <v>0</v>
      </c>
      <c r="F12" s="84">
        <f t="shared" si="6"/>
        <v>0</v>
      </c>
      <c r="G12" s="88">
        <f t="shared" si="7"/>
        <v>15</v>
      </c>
      <c r="H12" s="86" t="str">
        <f>'P01'!$D7</f>
        <v>NA</v>
      </c>
      <c r="I12" s="86" t="str">
        <f>IF('P02'!$D7="NT","NT",IF($H$12="NCT","NC",IF('P02'!$D7="NC","NC",IF($H$12="CT","C",'P02'!$D7))))</f>
        <v>NA</v>
      </c>
      <c r="J12" s="86" t="str">
        <f>IF('P03'!$D7="NT","NT",IF($H$12="NCT","NC",IF('P03'!$D7="NC","NC",IF($H$12="CT","C",'P03'!$D7))))</f>
        <v>NA</v>
      </c>
      <c r="K12" s="86" t="str">
        <f>IF('P04'!$D7="NT","NT",IF($H$12="NCT","NC",IF('P04'!$D7="NC","NC",IF($H$12="CT","C",'P04'!$D7))))</f>
        <v>NA</v>
      </c>
      <c r="L12" s="86" t="str">
        <f>IF('P05'!$D7="NT","NT",IF($H$12="NCT","NC",IF('P05'!$D7="NC","NC",IF($H$12="CT","C",'P05'!$D7))))</f>
        <v>NA</v>
      </c>
      <c r="M12" s="86" t="str">
        <f>IF('P06'!$D7="NT","NT",IF($H$12="NCT","NC",IF('P06'!$D7="NC","NC",IF($H$12="CT","C",'P06'!$D7))))</f>
        <v>NA</v>
      </c>
      <c r="N12" s="86" t="str">
        <f>IF('P07'!$D7="NT","NT",IF($H$12="NCT","NC",IF('P07'!$D7="NC","NC",IF($H$12="CT","C",'P07'!$D7))))</f>
        <v>NA</v>
      </c>
      <c r="O12" s="86" t="str">
        <f>IF('P07'!$D7="NT","NT",IF($H$12="NCT","NC",IF('P07'!$D7="NC","NC",IF($H$12="CT","C",'P07'!$D7))))</f>
        <v>NA</v>
      </c>
      <c r="P12" s="86" t="str">
        <f>IF('P09'!$D7="NT","NT",IF($H$12="NCT","NC",IF('P09'!$D7="NC","NC",IF($H$12="CT","C",'P09'!$D7))))</f>
        <v>NA</v>
      </c>
      <c r="Q12" s="86" t="str">
        <f>IF('P10'!$D7="NT","NT",IF($H$12="NCT","NC",IF('P10'!$D7="NC","NC",IF($H$12="CT","C",'P10'!$D7))))</f>
        <v>NA</v>
      </c>
      <c r="R12" s="86" t="str">
        <f>IF('P11'!$D7="NT","NT",IF($H$12="NCT","NC",IF('P11'!$D7="NC","NC",IF($H$12="CT","C",'P11'!$D7))))</f>
        <v>NA</v>
      </c>
      <c r="S12" s="86" t="str">
        <f>IF('P12'!$D7="NT","NT",IF($H$12="NCT","NC",IF('P12'!$D7="NC","NC",IF($H$12="CT","C",'P12'!$D7))))</f>
        <v>NA</v>
      </c>
      <c r="T12" s="86" t="str">
        <f>IF('P13'!$D7="NT","NT",IF($H$12="NCT","NC",IF('P13'!$D7="NC","NC",IF($H$12="CT","C",'P13'!$D7))))</f>
        <v>NA</v>
      </c>
      <c r="U12" s="86" t="str">
        <f>IF('P14'!$D7="NT","NT",IF($H$12="NCT","NC",IF('P14'!$D7="NC","NC",IF($H$12="CT","C",'P14'!$D7))))</f>
        <v>NA</v>
      </c>
      <c r="V12" s="86" t="str">
        <f>IF('P15'!$D7="NT","NT",IF($H$12="NCT","NC",IF('P15'!$D7="NC","NC",IF($H$12="CT","C",'P15'!$D7))))</f>
        <v>NA</v>
      </c>
      <c r="W12" s="71"/>
    </row>
    <row r="13" spans="1:27" ht="60">
      <c r="A13" s="124"/>
      <c r="B13" s="82" t="s">
        <v>224</v>
      </c>
      <c r="C13" s="34" t="s">
        <v>225</v>
      </c>
      <c r="D13" s="82" t="str">
        <f t="shared" si="8"/>
        <v>NA</v>
      </c>
      <c r="E13" s="87">
        <f t="shared" si="5"/>
        <v>0</v>
      </c>
      <c r="F13" s="84">
        <f t="shared" si="6"/>
        <v>0</v>
      </c>
      <c r="G13" s="88">
        <f t="shared" si="7"/>
        <v>15</v>
      </c>
      <c r="H13" s="86" t="str">
        <f>'P01'!$D8</f>
        <v>NA</v>
      </c>
      <c r="I13" s="86" t="str">
        <f>IF('P02'!$D8="NT","NT",IF($H$13="NCT","NC",IF('P02'!$D8="NC","NC",IF($H$13="CT","C",'P02'!$D8))))</f>
        <v>NA</v>
      </c>
      <c r="J13" s="86" t="str">
        <f>IF('P03'!$D8="NT","NT",IF($H$13="NCT","NC",IF('P03'!$D8="NC","NC",IF($H$13="CT","C",'P03'!$D8))))</f>
        <v>NA</v>
      </c>
      <c r="K13" s="86" t="str">
        <f>IF('P04'!$D8="NT","NT",IF($H$13="NCT","NC",IF('P04'!$D8="NC","NC",IF($H$13="CT","C",'P04'!$D8))))</f>
        <v>NA</v>
      </c>
      <c r="L13" s="86" t="str">
        <f>IF('P05'!$D8="NT","NT",IF($H$13="NCT","NC",IF('P05'!$D8="NC","NC",IF($H$13="CT","C",'P05'!$D8))))</f>
        <v>NA</v>
      </c>
      <c r="M13" s="86" t="str">
        <f>IF('P06'!$D8="NT","NT",IF($H$13="NCT","NC",IF('P06'!$D8="NC","NC",IF($H$13="CT","C",'P06'!$D8))))</f>
        <v>NA</v>
      </c>
      <c r="N13" s="86" t="str">
        <f>IF('P07'!$D8="NT","NT",IF($H$13="NCT","NC",IF('P07'!$D8="NC","NC",IF($H$13="CT","C",'P07'!$D8))))</f>
        <v>NA</v>
      </c>
      <c r="O13" s="86" t="str">
        <f>IF('P08'!$D8="NT","NT",IF($H$13="NCT","NC",IF('P08'!$D8="NC","NC",IF($H$13="CT","C",'P08'!$D8))))</f>
        <v>NA</v>
      </c>
      <c r="P13" s="86" t="str">
        <f>IF('P09'!$D8="NT","NT",IF($H$13="NCT","NC",IF('P09'!$D8="NC","NC",IF($H$13="CT","C",'P09'!$D8))))</f>
        <v>NA</v>
      </c>
      <c r="Q13" s="86" t="str">
        <f>IF('P10'!$D8="NT","NT",IF($H$13="NCT","NC",IF('P10'!$D8="NC","NC",IF($H$13="CT","C",'P10'!$D8))))</f>
        <v>NA</v>
      </c>
      <c r="R13" s="86" t="str">
        <f>IF('P11'!$D8="NT","NT",IF($H$13="NCT","NC",IF('P11'!$D8="NC","NC",IF($H$13="CT","C",'P11'!$D8))))</f>
        <v>NA</v>
      </c>
      <c r="S13" s="86" t="str">
        <f>IF('P12'!$D8="NT","NT",IF($H$13="NCT","NC",IF('P12'!$D8="NC","NC",IF($H$13="CT","C",'P12'!$D8))))</f>
        <v>NA</v>
      </c>
      <c r="T13" s="86" t="str">
        <f>IF('P13'!$D8="NT","NT",IF($H$13="NCT","NC",IF('P13'!$D8="NC","NC",IF($H$13="CT","C",'P13'!$D8))))</f>
        <v>NA</v>
      </c>
      <c r="U13" s="86" t="str">
        <f>IF('P14'!$D8="NT","NT",IF($H$13="NCT","NC",IF('P14'!$D8="NC","NC",IF($H$13="CT","C",'P14'!$D8))))</f>
        <v>NA</v>
      </c>
      <c r="V13" s="86" t="str">
        <f>IF('P15'!$D8="NT","NT",IF($H$13="NCT","NC",IF('P15'!$D8="NC","NC",IF($H$13="CT","C",'P15'!$D8))))</f>
        <v>NA</v>
      </c>
      <c r="W13" s="71"/>
    </row>
    <row r="14" spans="1:27" ht="45">
      <c r="A14" s="124"/>
      <c r="B14" s="82" t="s">
        <v>226</v>
      </c>
      <c r="C14" s="34" t="s">
        <v>227</v>
      </c>
      <c r="D14" s="82" t="str">
        <f t="shared" si="8"/>
        <v>NC</v>
      </c>
      <c r="E14" s="87">
        <f t="shared" si="5"/>
        <v>0</v>
      </c>
      <c r="F14" s="84">
        <f t="shared" si="6"/>
        <v>1</v>
      </c>
      <c r="G14" s="88">
        <f t="shared" si="7"/>
        <v>14</v>
      </c>
      <c r="H14" s="86" t="str">
        <f>'P01'!$D9</f>
        <v>NC</v>
      </c>
      <c r="I14" s="86" t="str">
        <f>IF('P02'!$D9="NT","NT",IF($H$14="NCT","NC",IF('P02'!$D9="NC","NC",IF($H$14="CT","C",'P02'!$D9))))</f>
        <v>NA</v>
      </c>
      <c r="J14" s="86" t="str">
        <f>IF('P03'!$D9="NT","NT",IF($H$14="NCT","NC",IF('P03'!$D9="NC","NC",IF($H$14="CT","C",'P03'!$D9))))</f>
        <v>NA</v>
      </c>
      <c r="K14" s="86" t="str">
        <f>IF('P04'!$D9="NT","NT",IF($H$14="NCT","NC",IF('P04'!$D9="NC","NC",IF($H$14="CT","C",'P04'!$D9))))</f>
        <v>NA</v>
      </c>
      <c r="L14" s="86" t="str">
        <f>IF('P05'!$D9="NT","NT",IF($H$14="NCT","NC",IF('P05'!$D9="NC","NC",IF($H$14="CT","C",'P05'!$D9))))</f>
        <v>NA</v>
      </c>
      <c r="M14" s="86" t="str">
        <f>IF('P06'!$D9="NT","NT",IF($H$14="NCT","NC",IF('P06'!$D9="NC","NC",IF($H$14="CT","C",'P06'!$D9))))</f>
        <v>NA</v>
      </c>
      <c r="N14" s="86" t="str">
        <f>IF('P07'!$D9="NT","NT",IF($H$14="NCT","NC",IF('P07'!$D9="NC","NC",IF($H$14="CT","C",'P07'!$D9))))</f>
        <v>NA</v>
      </c>
      <c r="O14" s="86" t="str">
        <f>IF('P08'!$D9="NT","NT",IF($H$14="NCT","NC",IF('P08'!$D9="NC","NC",IF($H$14="CT","C",'P08'!$D9))))</f>
        <v>NA</v>
      </c>
      <c r="P14" s="86" t="str">
        <f>IF('P09'!$D9="NT","NT",IF($H$14="NCT","NC",IF('P09'!$D9="NC","NC",IF($H$14="CT","C",'P09'!$D9))))</f>
        <v>NA</v>
      </c>
      <c r="Q14" s="86" t="str">
        <f>IF('P10'!$D9="NT","NT",IF($H$14="NCT","NC",IF('P10'!$D9="NC","NC",IF($H$14="CT","C",'P10'!$D9))))</f>
        <v>NA</v>
      </c>
      <c r="R14" s="86" t="str">
        <f>IF('P11'!$D9="NT","NT",IF($H$14="NCT","NC",IF('P11'!$D9="NC","NC",IF($H$14="CT","C",'P11'!$D9))))</f>
        <v>NA</v>
      </c>
      <c r="S14" s="86" t="str">
        <f>IF('P12'!$D9="NT","NT",IF($H$14="NCT","NC",IF('P12'!$D9="NC","NC",IF($H$14="CT","C",'P12'!$D9))))</f>
        <v>NA</v>
      </c>
      <c r="T14" s="86" t="str">
        <f>IF('P13'!$D9="NT","NT",IF($H$14="NCT","NC",IF('P13'!$D9="NC","NC",IF($H$14="CT","C",'P13'!$D9))))</f>
        <v>NA</v>
      </c>
      <c r="U14" s="86" t="str">
        <f>IF('P14'!$D9="NT","NT",IF($H$14="NCT","NC",IF('P14'!$D9="NC","NC",IF($H$14="CT","C",'P14'!$D9))))</f>
        <v>NA</v>
      </c>
      <c r="V14" s="86" t="str">
        <f>IF('P15'!$D9="NT","NT",IF($H$14="NCT","NC",IF('P15'!$D9="NC","NC",IF($H$14="CT","C",'P15'!$D9))))</f>
        <v>NA</v>
      </c>
      <c r="W14" s="71"/>
    </row>
    <row r="15" spans="1:27" ht="60">
      <c r="A15" s="124"/>
      <c r="B15" s="82" t="s">
        <v>228</v>
      </c>
      <c r="C15" s="34" t="s">
        <v>229</v>
      </c>
      <c r="D15" s="82" t="str">
        <f t="shared" si="8"/>
        <v>NA</v>
      </c>
      <c r="E15" s="87">
        <f t="shared" si="5"/>
        <v>0</v>
      </c>
      <c r="F15" s="84">
        <f t="shared" si="6"/>
        <v>0</v>
      </c>
      <c r="G15" s="88">
        <f t="shared" si="7"/>
        <v>15</v>
      </c>
      <c r="H15" s="86" t="str">
        <f>'P01'!$D10</f>
        <v>NA</v>
      </c>
      <c r="I15" s="86" t="str">
        <f>IF('P02'!$D10="NT","NT",IF($H$15="NCT","NC",IF('P02'!$D10="NC","NC",IF($H$15="CT","C",'P02'!$D10))))</f>
        <v>NA</v>
      </c>
      <c r="J15" s="86" t="str">
        <f>IF('P03'!$D10="NT","NT",IF($H$15="NCT","NC",IF('P03'!$D10="NC","NC",IF($H$15="CT","C",'P03'!$D10))))</f>
        <v>NA</v>
      </c>
      <c r="K15" s="86" t="str">
        <f>IF('P04'!$D10="NT","NT",IF($H$15="NCT","NC",IF('P04'!$D10="NC","NC",IF($H$15="CT","C",'P04'!$D10))))</f>
        <v>NA</v>
      </c>
      <c r="L15" s="86" t="str">
        <f>IF('P05'!$D10="NT","NT",IF($H$15="NCT","NC",IF('P05'!$D10="NC","NC",IF($H$15="CT","C",'P05'!$D10))))</f>
        <v>NA</v>
      </c>
      <c r="M15" s="86" t="str">
        <f>IF('P06'!$D10="NT","NT",IF($H$15="NCT","NC",IF('P06'!$D10="NC","NC",IF($H$15="CT","C",'P06'!$D10))))</f>
        <v>NA</v>
      </c>
      <c r="N15" s="86" t="str">
        <f>IF('P07'!$D10="NT","NT",IF($H$15="NCT","NC",IF('P07'!$D10="NC","NC",IF($H$15="CT","C",'P07'!$D10))))</f>
        <v>NA</v>
      </c>
      <c r="O15" s="86" t="str">
        <f>IF('P08'!$D10="NT","NT",IF($H$15="NCT","NC",IF('P08'!$D10="NC","NC",IF($H$15="CT","C",'P08'!$D10))))</f>
        <v>NA</v>
      </c>
      <c r="P15" s="86" t="str">
        <f>IF('P09'!$D10="NT","NT",IF($H$15="NCT","NC",IF('P09'!$D10="NC","NC",IF($H$15="CT","C",'P09'!$D10))))</f>
        <v>NA</v>
      </c>
      <c r="Q15" s="86" t="str">
        <f>IF('P10'!$D10="NT","NT",IF($H$15="NCT","NC",IF('P10'!$D10="NC","NC",IF($H$15="CT","C",'P10'!$D10))))</f>
        <v>NA</v>
      </c>
      <c r="R15" s="86" t="str">
        <f>IF('P11'!$D10="NT","NT",IF($H$15="NCT","NC",IF('P11'!$D10="NC","NC",IF($H$15="CT","C",'P11'!$D10))))</f>
        <v>NA</v>
      </c>
      <c r="S15" s="86" t="str">
        <f>IF('P12'!$D10="NT","NT",IF($H$15="NCT","NC",IF('P12'!$D10="NC","NC",IF($H$15="CT","C",'P12'!$D10))))</f>
        <v>NA</v>
      </c>
      <c r="T15" s="86" t="str">
        <f>IF('P13'!$D10="NT","NT",IF($H$15="NCT","NC",IF('P13'!$D10="NC","NC",IF($H$15="CT","C",'P13'!$D10))))</f>
        <v>NA</v>
      </c>
      <c r="U15" s="86" t="str">
        <f>IF('P14'!$D10="NT","NT",IF($H$15="NCT","NC",IF('P14'!$D10="NC","NC",IF($H$15="CT","C",'P14'!$D10))))</f>
        <v>NA</v>
      </c>
      <c r="V15" s="86" t="str">
        <f>IF('P15'!$D10="NT","NT",IF($H$15="NCT","NC",IF('P15'!$D10="NC","NC",IF($H$15="CT","C",'P15'!$D10))))</f>
        <v>NA</v>
      </c>
      <c r="W15" s="71"/>
    </row>
    <row r="16" spans="1:27" ht="90">
      <c r="A16" s="124"/>
      <c r="B16" s="82" t="s">
        <v>230</v>
      </c>
      <c r="C16" s="34" t="s">
        <v>231</v>
      </c>
      <c r="D16" s="82" t="str">
        <f t="shared" si="8"/>
        <v>NA</v>
      </c>
      <c r="E16" s="87">
        <f t="shared" si="5"/>
        <v>0</v>
      </c>
      <c r="F16" s="84">
        <f t="shared" si="6"/>
        <v>0</v>
      </c>
      <c r="G16" s="88">
        <f t="shared" si="7"/>
        <v>15</v>
      </c>
      <c r="H16" s="86" t="str">
        <f>'P01'!$D11</f>
        <v>NA</v>
      </c>
      <c r="I16" s="86" t="str">
        <f>IF('P02'!$D11="NT","NT",IF($H$16="NCT","NC",IF('P02'!$D11="NC","NC",IF($H$16="CT","C",'P02'!$D11))))</f>
        <v>NA</v>
      </c>
      <c r="J16" s="86" t="str">
        <f>IF('P03'!$D11="NT","NT",IF($H$16="NCT","NC",IF('P03'!$D11="NC","NC",IF($H$16="CT","C",'P03'!$D11))))</f>
        <v>NA</v>
      </c>
      <c r="K16" s="86" t="str">
        <f>IF('P04'!$D11="NT","NT",IF($H$16="NCT","NC",IF('P04'!$D11="NC","NC",IF($H$16="CT","C",'P04'!$D11))))</f>
        <v>NA</v>
      </c>
      <c r="L16" s="86" t="str">
        <f>IF('P05'!$D11="NT","NT",IF($H$16="NCT","NC",IF('P05'!$D11="NC","NC",IF($H$16="CT","C",'P05'!$D11))))</f>
        <v>NA</v>
      </c>
      <c r="M16" s="86" t="str">
        <f>IF('P06'!$D11="NT","NT",IF($H$16="NCT","NC",IF('P06'!$D11="NC","NC",IF($H$16="CT","C",'P06'!$D11))))</f>
        <v>NA</v>
      </c>
      <c r="N16" s="86" t="str">
        <f>IF('P07'!$D11="NT","NT",IF($H$16="NCT","NC",IF('P07'!$D11="NC","NC",IF($H$16="CT","C",'P07'!$D11))))</f>
        <v>NA</v>
      </c>
      <c r="O16" s="86" t="str">
        <f>IF('P08'!$D11="NT","NT",IF($H$16="NCT","NC",IF('P08'!$D11="NC","NC",IF($H$16="CT","C",'P08'!$D11))))</f>
        <v>NA</v>
      </c>
      <c r="P16" s="86" t="str">
        <f>IF('P09'!$D11="NT","NT",IF($H$16="NCT","NC",IF('P09'!$D11="NC","NC",IF($H$16="CT","C",'P09'!$D11))))</f>
        <v>NA</v>
      </c>
      <c r="Q16" s="86" t="str">
        <f>IF('P10'!$D11="NT","NT",IF($H$16="NCT","NC",IF('P10'!$D11="NC","NC",IF($H$16="CT","C",'P10'!$D11))))</f>
        <v>NA</v>
      </c>
      <c r="R16" s="86" t="str">
        <f>IF('P11'!$D11="NT","NT",IF($H$16="NCT","NC",IF('P11'!$D11="NC","NC",IF($H$16="CT","C",'P11'!$D11))))</f>
        <v>NA</v>
      </c>
      <c r="S16" s="86" t="str">
        <f>IF('P12'!$D11="NT","NT",IF($H$16="NCT","NC",IF('P12'!$D11="NC","NC",IF($H$16="CT","C",'P12'!$D11))))</f>
        <v>NA</v>
      </c>
      <c r="T16" s="86" t="str">
        <f>IF('P13'!$D11="NT","NT",IF($H$16="NCT","NC",IF('P13'!$D11="NC","NC",IF($H$16="CT","C",'P13'!$D11))))</f>
        <v>NA</v>
      </c>
      <c r="U16" s="86" t="str">
        <f>IF('P14'!$D11="NT","NT",IF($H$16="NCT","NC",IF('P14'!$D11="NC","NC",IF($H$16="CT","C",'P14'!$D11))))</f>
        <v>NA</v>
      </c>
      <c r="V16" s="86" t="str">
        <f>IF('P15'!$D11="NT","NT",IF($H$16="NCT","NC",IF('P15'!$D11="NC","NC",IF($H$16="CT","C",'P15'!$D11))))</f>
        <v>NA</v>
      </c>
      <c r="W16" s="71"/>
    </row>
    <row r="17" spans="1:23" ht="45">
      <c r="A17" s="124"/>
      <c r="B17" s="82" t="s">
        <v>232</v>
      </c>
      <c r="C17" s="34" t="s">
        <v>233</v>
      </c>
      <c r="D17" s="82" t="str">
        <f t="shared" si="8"/>
        <v>NC</v>
      </c>
      <c r="E17" s="87">
        <f t="shared" si="5"/>
        <v>0</v>
      </c>
      <c r="F17" s="84">
        <f t="shared" si="6"/>
        <v>2</v>
      </c>
      <c r="G17" s="88">
        <f t="shared" si="7"/>
        <v>13</v>
      </c>
      <c r="H17" s="86" t="str">
        <f>'P01'!$D12</f>
        <v>NA</v>
      </c>
      <c r="I17" s="86" t="str">
        <f>IF('P02'!$D12="NT","NT",IF($H$17="NCT","NC",IF('P02'!$D12="NC","NC",IF($H$17="CT","C",'P02'!$D12))))</f>
        <v>NA</v>
      </c>
      <c r="J17" s="86" t="str">
        <f>IF('P03'!$D12="NT","NT",IF($H$17="NCT","NC",IF('P03'!$D12="NC","NC",IF($H$17="CT","C",'P03'!$D12))))</f>
        <v>NA</v>
      </c>
      <c r="K17" s="86" t="str">
        <f>IF('P04'!$D12="NT","NT",IF($H$17="NCT","NC",IF('P04'!$D12="NC","NC",IF($H$17="CT","C",'P04'!$D12))))</f>
        <v>NA</v>
      </c>
      <c r="L17" s="86" t="str">
        <f>IF('P05'!$D12="NT","NT",IF($H$17="NCT","NC",IF('P05'!$D12="NC","NC",IF($H$17="CT","C",'P05'!$D12))))</f>
        <v>NA</v>
      </c>
      <c r="M17" s="86" t="str">
        <f>IF('P06'!$D12="NT","NT",IF($H$17="NCT","NC",IF('P06'!$D12="NC","NC",IF($H$17="CT","C",'P06'!$D12))))</f>
        <v>NA</v>
      </c>
      <c r="N17" s="86" t="str">
        <f>IF('P07'!$D12="NT","NT",IF($H$17="NCT","NC",IF('P07'!$D12="NC","NC",IF($H$17="CT","C",'P07'!$D12))))</f>
        <v>NA</v>
      </c>
      <c r="O17" s="86" t="str">
        <f>IF('P08'!$D12="NT","NT",IF($H$17="NCT","NC",IF('P08'!$D12="NC","NC",IF($H$17="CT","C",'P08'!$D12))))</f>
        <v>NA</v>
      </c>
      <c r="P17" s="86" t="str">
        <f>IF('P09'!$D12="NT","NT",IF($H$17="NCT","NC",IF('P09'!$D12="NC","NC",IF($H$17="CT","C",'P09'!$D12))))</f>
        <v>NA</v>
      </c>
      <c r="Q17" s="86" t="str">
        <f>IF('P10'!$D12="NT","NT",IF($H$17="NCT","NC",IF('P10'!$D12="NC","NC",IF($H$17="CT","C",'P10'!$D12))))</f>
        <v>NC</v>
      </c>
      <c r="R17" s="86" t="str">
        <f>IF('P11'!$D12="NT","NT",IF($H$17="NCT","NC",IF('P11'!$D12="NC","NC",IF($H$17="CT","C",'P11'!$D12))))</f>
        <v>NA</v>
      </c>
      <c r="S17" s="86" t="str">
        <f>IF('P12'!$D12="NT","NT",IF($H$17="NCT","NC",IF('P12'!$D12="NC","NC",IF($H$17="CT","C",'P12'!$D12))))</f>
        <v>NC</v>
      </c>
      <c r="T17" s="86" t="str">
        <f>IF('P13'!$D12="NT","NT",IF($H$17="NCT","NC",IF('P13'!$D12="NC","NC",IF($H$17="CT","C",'P13'!$D12))))</f>
        <v>NA</v>
      </c>
      <c r="U17" s="86" t="str">
        <f>IF('P14'!$D12="NT","NT",IF($H$17="NCT","NC",IF('P14'!$D12="NC","NC",IF($H$17="CT","C",'P14'!$D12))))</f>
        <v>NA</v>
      </c>
      <c r="V17" s="86" t="str">
        <f>IF('P15'!$D12="NT","NT",IF($H$17="NCT","NC",IF('P15'!$D12="NC","NC",IF($H$17="CT","C",'P15'!$D12))))</f>
        <v>NA</v>
      </c>
      <c r="W17" s="71"/>
    </row>
    <row r="18" spans="1:23">
      <c r="A18" s="89"/>
      <c r="B18" s="90"/>
      <c r="C18" s="90"/>
      <c r="D18" s="91"/>
      <c r="E18" s="92">
        <f>SUM(E9:E17)</f>
        <v>2</v>
      </c>
      <c r="F18" s="93">
        <f>SUM(F9:F17)</f>
        <v>20</v>
      </c>
      <c r="G18" s="94">
        <f>SUM(G9:G17)</f>
        <v>113</v>
      </c>
      <c r="H18" s="90"/>
      <c r="I18" s="90"/>
      <c r="J18" s="90"/>
      <c r="K18" s="90"/>
      <c r="L18" s="90"/>
      <c r="M18" s="90"/>
      <c r="N18" s="90"/>
      <c r="O18" s="90"/>
      <c r="P18" s="90"/>
      <c r="Q18" s="90"/>
      <c r="R18" s="90"/>
      <c r="S18" s="90"/>
      <c r="T18" s="90"/>
      <c r="U18" s="90"/>
      <c r="V18" s="90"/>
      <c r="W18" s="71"/>
    </row>
    <row r="19" spans="1:23" ht="15" customHeight="1">
      <c r="A19" s="125" t="s">
        <v>234</v>
      </c>
      <c r="B19" s="82" t="s">
        <v>235</v>
      </c>
      <c r="C19" s="34" t="s">
        <v>236</v>
      </c>
      <c r="D19" s="82" t="str">
        <f t="shared" si="8"/>
        <v>NC</v>
      </c>
      <c r="E19" s="87">
        <f>COUNTIF(H19:V19,"C")</f>
        <v>1</v>
      </c>
      <c r="F19" s="84">
        <f>COUNTIF(H19:V19,"NC")+COUNTIF(H19:V19,"NCT")</f>
        <v>4</v>
      </c>
      <c r="G19" s="88">
        <f>COUNTIF(H19:V19,"NA")</f>
        <v>10</v>
      </c>
      <c r="H19" s="86" t="str">
        <f>'P01'!$D13</f>
        <v>NA</v>
      </c>
      <c r="I19" s="86" t="str">
        <f>IF('P02'!$D13="NT","NT",IF($H$19="NCT","NC",IF('P02'!$D13="NC","NC",IF($H$19="CT","C",'P02'!$D13))))</f>
        <v>NA</v>
      </c>
      <c r="J19" s="86" t="str">
        <f>IF('P03'!$D13="NT","NT",IF($H$19="NCT","NC",IF('P03'!$D13="NC","NC",IF($H$19="CT","C",'P03'!$D13))))</f>
        <v>NA</v>
      </c>
      <c r="K19" s="86" t="str">
        <f>IF('P04'!$D13="NT","NT",IF($H$19="NCT","NC",IF('P04'!$D13="NC","NC",IF($H$19="CT","C",'P04'!$D13))))</f>
        <v>NC</v>
      </c>
      <c r="L19" s="86" t="str">
        <f>IF('P05'!$D13="NT","NT",IF($H$19="NCT","NC",IF('P05'!$D13="NC","NC",IF($H$19="CT","C",'P05'!$D13))))</f>
        <v>NA</v>
      </c>
      <c r="M19" s="86" t="str">
        <f>IF('P06'!$D13="NT","NT",IF($H$19="NCT","NC",IF('P06'!$D13="NC","NC",IF($H$19="CT","C",'P06'!$D13))))</f>
        <v>NA</v>
      </c>
      <c r="N19" s="86" t="str">
        <f>IF('P07'!$D13="NT","NT",IF($H$19="NCT","NC",IF('P07'!$D13="NC","NC",IF($H$19="CT","C",'P07'!$D13))))</f>
        <v>NC</v>
      </c>
      <c r="O19" s="86" t="str">
        <f>IF('P08'!$D13="NT","NT",IF($H$19="NCT","NC",IF('P08'!$D13="NC","NC",IF($H$19="CT","C",'P08'!$D13))))</f>
        <v>NA</v>
      </c>
      <c r="P19" s="86" t="str">
        <f>IF('P09'!$D13="NT","NT",IF($H$19="NCT","NC",IF('P09'!$D13="NC","NC",IF($H$19="CT","C",'P09'!$D13))))</f>
        <v>C</v>
      </c>
      <c r="Q19" s="86" t="str">
        <f>IF('P10'!$D13="NT","NT",IF($H$19="NCT","NC",IF('P10'!$D13="NC","NC",IF($H$19="CT","C",'P10'!$D13))))</f>
        <v>NC</v>
      </c>
      <c r="R19" s="86" t="str">
        <f>IF('P11'!$D13="NT","NT",IF($H$19="NCT","NC",IF('P11'!$D13="NC","NC",IF($H$19="CT","C",'P11'!$D13))))</f>
        <v>NA</v>
      </c>
      <c r="S19" s="86" t="str">
        <f>IF('P12'!$D13="NT","NT",IF($H$19="NCT","NC",IF('P12'!$D13="NC","NC",IF($H$19="CT","C",'P12'!$D13))))</f>
        <v>NC</v>
      </c>
      <c r="T19" s="86" t="str">
        <f>IF('P13'!$D13="NT","NT",IF($H$19="NCT","NC",IF('P13'!$D13="NC","NC",IF($H$19="CT","C",'P13'!$D13))))</f>
        <v>NA</v>
      </c>
      <c r="U19" s="86" t="str">
        <f>IF('P14'!$D13="NT","NT",IF($H$19="NCT","NC",IF('P14'!$D13="NC","NC",IF($H$19="CT","C",'P14'!$D13))))</f>
        <v>NA</v>
      </c>
      <c r="V19" s="86" t="str">
        <f>IF('P15'!$D13="NT","NT",IF($H$19="NCT","NC",IF('P15'!$D13="NC","NC",IF($H$19="CT","C",'P15'!$D13))))</f>
        <v>NA</v>
      </c>
      <c r="W19" s="71"/>
    </row>
    <row r="20" spans="1:23" ht="30">
      <c r="A20" s="126"/>
      <c r="B20" s="82" t="s">
        <v>237</v>
      </c>
      <c r="C20" s="34" t="s">
        <v>238</v>
      </c>
      <c r="D20" s="82" t="str">
        <f t="shared" si="8"/>
        <v>NC</v>
      </c>
      <c r="E20" s="87">
        <f>COUNTIF(H20:V20,"C")</f>
        <v>0</v>
      </c>
      <c r="F20" s="84">
        <f>COUNTIF(H20:V20,"NC")+COUNTIF(H20:V20,"NCT")</f>
        <v>1</v>
      </c>
      <c r="G20" s="88">
        <f>COUNTIF(H20:V20,"NA")</f>
        <v>14</v>
      </c>
      <c r="H20" s="86" t="str">
        <f>'P01'!$D14</f>
        <v>NA</v>
      </c>
      <c r="I20" s="86" t="str">
        <f>IF('P02'!$D14="NT","NT",IF($H$20="NCT","NC",IF('P02'!$D14="NC","NC",IF($H$20="CT","C",'P02'!$D14))))</f>
        <v>NA</v>
      </c>
      <c r="J20" s="86" t="str">
        <f>IF('P03'!$D14="NT","NT",IF($H$20="NCT","NC",IF('P03'!$D14="NC","NC",IF($H$20="CT","C",'P03'!$D14))))</f>
        <v>NA</v>
      </c>
      <c r="K20" s="86" t="str">
        <f>IF('P04'!$D14="NT","NT",IF($H$20="NCT","NC",IF('P04'!$D14="NC","NC",IF($H$20="CT","C",'P04'!$D14))))</f>
        <v>NA</v>
      </c>
      <c r="L20" s="86" t="str">
        <f>IF('P05'!$D14="NT","NT",IF($H$20="NCT","NC",IF('P05'!$D14="NC","NC",IF($H$20="CT","C",'P05'!$D14))))</f>
        <v>NA</v>
      </c>
      <c r="M20" s="86" t="str">
        <f>IF('P06'!$D14="NT","NT",IF($H$20="NCT","NC",IF('P06'!$D14="NC","NC",IF($H$20="CT","C",'P06'!$D14))))</f>
        <v>NA</v>
      </c>
      <c r="N20" s="86" t="str">
        <f>IF('P07'!$D14="NT","NT",IF($H$20="NCT","NC",IF('P07'!$D14="NC","NC",IF($H$20="CT","C",'P07'!$D14))))</f>
        <v>NA</v>
      </c>
      <c r="O20" s="86" t="str">
        <f>IF('P08'!$D14="NT","NT",IF($H$20="NCT","NC",IF('P08'!$D14="NC","NC",IF($H$20="CT","C",'P08'!$D14))))</f>
        <v>NA</v>
      </c>
      <c r="P20" s="86" t="str">
        <f>IF('P09'!$D14="NT","NT",IF($H$20="NCT","NC",IF('P09'!$D14="NC","NC",IF($H$20="CT","C",'P09'!$D14))))</f>
        <v>NC</v>
      </c>
      <c r="Q20" s="86" t="str">
        <f>IF('P10'!$D14="NT","NT",IF($H$20="NCT","NC",IF('P10'!$D14="NC","NC",IF($H$20="CT","C",'P10'!$D14))))</f>
        <v>NA</v>
      </c>
      <c r="R20" s="86" t="str">
        <f>IF('P11'!$D14="NT","NT",IF($H$20="NCT","NC",IF('P11'!$D14="NC","NC",IF($H$20="CT","C",'P11'!$D14))))</f>
        <v>NA</v>
      </c>
      <c r="S20" s="86" t="str">
        <f>IF('P12'!$D14="NT","NT",IF($H$20="NCT","NC",IF('P12'!$D14="NC","NC",IF($H$20="CT","C",'P12'!$D14))))</f>
        <v>NA</v>
      </c>
      <c r="T20" s="86" t="str">
        <f>IF('P13'!$D14="NT","NT",IF($H$20="NCT","NC",IF('P13'!$D14="NC","NC",IF($H$20="CT","C",'P13'!$D14))))</f>
        <v>NA</v>
      </c>
      <c r="U20" s="86" t="str">
        <f>IF('P14'!$D14="NT","NT",IF($H$20="NCT","NC",IF('P14'!$D14="NC","NC",IF($H$20="CT","C",'P14'!$D14))))</f>
        <v>NA</v>
      </c>
      <c r="V20" s="86" t="str">
        <f>IF('P15'!$D14="NT","NT",IF($H$20="NCT","NC",IF('P15'!$D14="NC","NC",IF($H$20="CT","C",'P15'!$D14))))</f>
        <v>NA</v>
      </c>
      <c r="W20" s="71"/>
    </row>
    <row r="21" spans="1:23">
      <c r="A21" s="89"/>
      <c r="B21" s="90"/>
      <c r="C21" s="90"/>
      <c r="D21" s="91"/>
      <c r="E21" s="92">
        <f>SUM(E19:E20)</f>
        <v>1</v>
      </c>
      <c r="F21" s="93">
        <f>SUM(F19:F20)</f>
        <v>5</v>
      </c>
      <c r="G21" s="94">
        <f>SUM(G19:G20)</f>
        <v>24</v>
      </c>
      <c r="H21" s="90"/>
      <c r="I21" s="90"/>
      <c r="J21" s="90"/>
      <c r="K21" s="90"/>
      <c r="L21" s="90"/>
      <c r="M21" s="90"/>
      <c r="N21" s="90"/>
      <c r="O21" s="90"/>
      <c r="P21" s="90"/>
      <c r="Q21" s="90"/>
      <c r="R21" s="90"/>
      <c r="S21" s="90"/>
      <c r="T21" s="90"/>
      <c r="U21" s="90"/>
      <c r="V21" s="90"/>
      <c r="W21" s="71"/>
    </row>
    <row r="22" spans="1:23" ht="45" customHeight="1">
      <c r="A22" s="123" t="s">
        <v>239</v>
      </c>
      <c r="B22" s="82" t="s">
        <v>240</v>
      </c>
      <c r="C22" s="34" t="s">
        <v>241</v>
      </c>
      <c r="D22" s="82" t="str">
        <f t="shared" si="8"/>
        <v>NC</v>
      </c>
      <c r="E22" s="87">
        <f>COUNTIF(H22:V22,"C")</f>
        <v>13</v>
      </c>
      <c r="F22" s="84">
        <f>COUNTIF(H22:V22,"NC")+COUNTIF(H22:V22,"NCT")</f>
        <v>2</v>
      </c>
      <c r="G22" s="88">
        <f>COUNTIF(H22:V22,"NA")</f>
        <v>0</v>
      </c>
      <c r="H22" s="86" t="str">
        <f>'P01'!$D15</f>
        <v>C</v>
      </c>
      <c r="I22" s="86" t="str">
        <f>IF('P02'!$D15="NT","NT",IF($H$22="NCT","NC",IF('P02'!$D15="NC","NC",IF($H$22="CT","C",'P02'!$D15))))</f>
        <v>C</v>
      </c>
      <c r="J22" s="86" t="str">
        <f>IF('P03'!$D15="NT","NT",IF($H$22="NCT","NC",IF('P03'!$D15="NC","NC",IF($H$22="CT","C",'P03'!$D15))))</f>
        <v>C</v>
      </c>
      <c r="K22" s="86" t="str">
        <f>IF('P04'!$D15="NT","NT",IF($H$22="NCT","NC",IF('P04'!$D15="NC","NC",IF($H$22="CT","C",'P04'!$D15))))</f>
        <v>C</v>
      </c>
      <c r="L22" s="86" t="str">
        <f>IF('P05'!$D15="NT","NT",IF($H$22="NCT","NC",IF('P05'!$D15="NC","NC",IF($H$22="CT","C",'P05'!$D15))))</f>
        <v>C</v>
      </c>
      <c r="M22" s="86" t="str">
        <f>IF('P06'!$D15="NT","NT",IF($H$22="NCT","NC",IF('P06'!$D15="NC","NC",IF($H$22="CT","C",'P06'!$D15))))</f>
        <v>C</v>
      </c>
      <c r="N22" s="86" t="str">
        <f>IF('P07'!$D15="NT","NT",IF($H$22="NCT","NC",IF('P07'!$D15="NC","NC",IF($H$22="CT","C",'P07'!$D15))))</f>
        <v>C</v>
      </c>
      <c r="O22" s="86" t="str">
        <f>IF('P08'!$D15="NT","NT",IF($H$22="NCT","NC",IF('P08'!$D15="NC","NC",IF($H$22="CT","C",'P08'!$D15))))</f>
        <v>C</v>
      </c>
      <c r="P22" s="86" t="str">
        <f>IF('P09'!$D15="NT","NT",IF($H$22="NCT","NC",IF('P09'!$D15="NC","NC",IF($H$22="CT","C",'P09'!$D15))))</f>
        <v>C</v>
      </c>
      <c r="Q22" s="86" t="str">
        <f>IF('P10'!$D15="NT","NT",IF($H$22="NCT","NC",IF('P10'!$D15="NC","NC",IF($H$22="CT","C",'P10'!$D15))))</f>
        <v>NC</v>
      </c>
      <c r="R22" s="86" t="str">
        <f>IF('P11'!$D15="NT","NT",IF($H$22="NCT","NC",IF('P11'!$D15="NC","NC",IF($H$22="CT","C",'P11'!$D15))))</f>
        <v>C</v>
      </c>
      <c r="S22" s="86" t="str">
        <f>IF('P12'!$D15="NT","NT",IF($H$22="NCT","NC",IF('P12'!$D15="NC","NC",IF($H$22="CT","C",'P12'!$D15))))</f>
        <v>C</v>
      </c>
      <c r="T22" s="86" t="str">
        <f>IF('P13'!$D15="NT","NT",IF($H$22="NCT","NC",IF('P13'!$D15="NC","NC",IF($H$22="CT","C",'P13'!$D15))))</f>
        <v>NC</v>
      </c>
      <c r="U22" s="86" t="str">
        <f>IF('P14'!$D15="NT","NT",IF($H$22="NCT","NC",IF('P14'!$D15="NC","NC",IF($H$22="CT","C",'P14'!$D15))))</f>
        <v>C</v>
      </c>
      <c r="V22" s="86" t="str">
        <f>IF('P15'!$D15="NT","NT",IF($H$22="NCT","NC",IF('P15'!$D15="NC","NC",IF($H$22="CT","C",'P15'!$D15))))</f>
        <v>C</v>
      </c>
      <c r="W22" s="71"/>
    </row>
    <row r="23" spans="1:23" ht="60">
      <c r="A23" s="124"/>
      <c r="B23" s="82" t="s">
        <v>242</v>
      </c>
      <c r="C23" s="34" t="s">
        <v>243</v>
      </c>
      <c r="D23" s="82" t="str">
        <f t="shared" si="8"/>
        <v>NC</v>
      </c>
      <c r="E23" s="87">
        <f>COUNTIF(H23:V23,"C")</f>
        <v>0</v>
      </c>
      <c r="F23" s="84">
        <f>COUNTIF(H23:V23,"NC")+COUNTIF(H23:V23,"NCT")</f>
        <v>15</v>
      </c>
      <c r="G23" s="88">
        <f>COUNTIF(H23:V23,"NA")</f>
        <v>0</v>
      </c>
      <c r="H23" s="86" t="str">
        <f>'P01'!$D16</f>
        <v>NCT</v>
      </c>
      <c r="I23" s="86" t="str">
        <f>IF('P02'!$D16="NT","NT",IF($H$23="NCT","NC",IF('P02'!$D16="NC","NC",IF($H$23="CT","C",'P02'!$D16))))</f>
        <v>NC</v>
      </c>
      <c r="J23" s="86" t="str">
        <f>IF('P03'!$D16="NT","NT",IF($H$23="NCT","NC",IF('P03'!$D16="NC","NC",IF($H$23="CT","C",'P03'!$D16))))</f>
        <v>NC</v>
      </c>
      <c r="K23" s="86" t="str">
        <f>IF('P04'!$D16="NT","NT",IF($H$23="NCT","NC",IF('P04'!$D16="NC","NC",IF($H$23="CT","C",'P04'!$D16))))</f>
        <v>NC</v>
      </c>
      <c r="L23" s="86" t="str">
        <f>IF('P05'!$D16="NT","NT",IF($H$23="NCT","NC",IF('P05'!$D16="NC","NC",IF($H$23="CT","C",'P05'!$D16))))</f>
        <v>NC</v>
      </c>
      <c r="M23" s="86" t="str">
        <f>IF('P06'!$D16="NT","NT",IF($H$23="NCT","NC",IF('P06'!$D16="NC","NC",IF($H$23="CT","C",'P06'!$D16))))</f>
        <v>NC</v>
      </c>
      <c r="N23" s="86" t="str">
        <f>IF('P07'!$D16="NT","NT",IF($H$23="NCT","NC",IF('P07'!$D16="NC","NC",IF($H$23="CT","C",'P07'!$D16))))</f>
        <v>NC</v>
      </c>
      <c r="O23" s="86" t="str">
        <f>IF('P08'!$D16="NT","NT",IF($H$23="NCT","NC",IF('P08'!$D16="NC","NC",IF($H$23="CT","C",'P08'!$D16))))</f>
        <v>NC</v>
      </c>
      <c r="P23" s="86" t="str">
        <f>IF('P09'!$D16="NT","NT",IF($H$23="NCT","NC",IF('P09'!$D16="NC","NC",IF($H$23="CT","C",'P09'!$D16))))</f>
        <v>NC</v>
      </c>
      <c r="Q23" s="86" t="str">
        <f>IF('P10'!$D16="NT","NT",IF($H$23="NCT","NC",IF('P10'!$D16="NC","NC",IF($H$23="CT","C",'P10'!$D16))))</f>
        <v>NC</v>
      </c>
      <c r="R23" s="86" t="str">
        <f>IF('P11'!$D16="NT","NT",IF($H$23="NCT","NC",IF('P11'!$D16="NC","NC",IF($H$23="CT","C",'P11'!$D16))))</f>
        <v>NC</v>
      </c>
      <c r="S23" s="86" t="str">
        <f>IF('P12'!$D16="NT","NT",IF($H$23="NCT","NC",IF('P12'!$D16="NC","NC",IF($H$23="CT","C",'P12'!$D16))))</f>
        <v>NC</v>
      </c>
      <c r="T23" s="86" t="str">
        <f>IF('P13'!$D16="NT","NT",IF($H$23="NCT","NC",IF('P13'!$D16="NC","NC",IF($H$23="CT","C",'P13'!$D16))))</f>
        <v>NC</v>
      </c>
      <c r="U23" s="86" t="str">
        <f>IF('P14'!$D16="NT","NT",IF($H$23="NCT","NC",IF('P14'!$D16="NC","NC",IF($H$23="CT","C",'P14'!$D16))))</f>
        <v>NC</v>
      </c>
      <c r="V23" s="86" t="str">
        <f>IF('P15'!$D16="NT","NT",IF($H$23="NCT","NC",IF('P15'!$D16="NC","NC",IF($H$23="CT","C",'P15'!$D16))))</f>
        <v>NC</v>
      </c>
      <c r="W23" s="71"/>
    </row>
    <row r="24" spans="1:23" ht="75">
      <c r="A24" s="124"/>
      <c r="B24" s="82" t="s">
        <v>244</v>
      </c>
      <c r="C24" s="34" t="s">
        <v>245</v>
      </c>
      <c r="D24" s="82" t="str">
        <f t="shared" si="8"/>
        <v>NC</v>
      </c>
      <c r="E24" s="87">
        <f>COUNTIF(H24:V24,"C")</f>
        <v>12</v>
      </c>
      <c r="F24" s="84">
        <f>COUNTIF(H24:V24,"NC")+COUNTIF(H24:V24,"NCT")</f>
        <v>3</v>
      </c>
      <c r="G24" s="88">
        <f>COUNTIF(H24:V24,"NA")</f>
        <v>0</v>
      </c>
      <c r="H24" s="86" t="str">
        <f>'P01'!$D17</f>
        <v>NC</v>
      </c>
      <c r="I24" s="86" t="str">
        <f>IF('P02'!$D17="NT","NT",IF($H$24="NCT","NC",IF('P02'!$D17="NC","NC",IF($H$24="CT","C",'P02'!$D17))))</f>
        <v>NC</v>
      </c>
      <c r="J24" s="86" t="str">
        <f>IF('P03'!$D17="NT","NT",IF($H$24="NCT","NC",IF('P03'!$D17="NC","NC",IF($H$24="CT","C",'P03'!$D17))))</f>
        <v>C</v>
      </c>
      <c r="K24" s="86" t="str">
        <f>IF('P04'!$D17="NT","NT",IF($H$24="NCT","NC",IF('P04'!$D17="NC","NC",IF($H$24="CT","C",'P04'!$D17))))</f>
        <v>C</v>
      </c>
      <c r="L24" s="86" t="str">
        <f>IF('P05'!$D17="NT","NT",IF($H$24="NCT","NC",IF('P05'!$D17="NC","NC",IF($H$24="CT","C",'P05'!$D17))))</f>
        <v>C</v>
      </c>
      <c r="M24" s="86" t="str">
        <f>IF('P06'!$D17="NT","NT",IF($H$24="NCT","NC",IF('P06'!$D17="NC","NC",IF($H$24="CT","C",'P06'!$D17))))</f>
        <v>NC</v>
      </c>
      <c r="N24" s="86" t="str">
        <f>IF('P07'!$D17="NT","NT",IF($H$24="NCT","NC",IF('P07'!$D17="NC","NC",IF($H$24="CT","C",'P07'!$D17))))</f>
        <v>C</v>
      </c>
      <c r="O24" s="86" t="str">
        <f>IF('P08'!$D17="NT","NT",IF($H$24="NCT","NC",IF('P08'!$D17="NC","NC",IF($H$24="CT","C",'P08'!$D17))))</f>
        <v>C</v>
      </c>
      <c r="P24" s="86" t="str">
        <f>IF('P09'!$D17="NT","NT",IF($H$24="NCT","NC",IF('P09'!$D17="NC","NC",IF($H$24="CT","C",'P09'!$D17))))</f>
        <v>C</v>
      </c>
      <c r="Q24" s="86" t="str">
        <f>IF('P10'!$D17="NT","NT",IF($H$24="NCT","NC",IF('P10'!$D17="NC","NC",IF($H$24="CT","C",'P10'!$D17))))</f>
        <v>C</v>
      </c>
      <c r="R24" s="86" t="str">
        <f>IF('P11'!$D17="NT","NT",IF($H$24="NCT","NC",IF('P11'!$D17="NC","NC",IF($H$24="CT","C",'P11'!$D17))))</f>
        <v>C</v>
      </c>
      <c r="S24" s="86" t="str">
        <f>IF('P12'!$D17="NT","NT",IF($H$24="NCT","NC",IF('P12'!$D17="NC","NC",IF($H$24="CT","C",'P12'!$D17))))</f>
        <v>C</v>
      </c>
      <c r="T24" s="86" t="str">
        <f>IF('P13'!$D17="NT","NT",IF($H$24="NCT","NC",IF('P13'!$D17="NC","NC",IF($H$24="CT","C",'P13'!$D17))))</f>
        <v>C</v>
      </c>
      <c r="U24" s="86" t="str">
        <f>IF('P14'!$D17="NT","NT",IF($H$24="NCT","NC",IF('P14'!$D17="NC","NC",IF($H$24="CT","C",'P14'!$D17))))</f>
        <v>C</v>
      </c>
      <c r="V24" s="86" t="str">
        <f>IF('P15'!$D17="NT","NT",IF($H$24="NCT","NC",IF('P15'!$D17="NC","NC",IF($H$24="CT","C",'P15'!$D17))))</f>
        <v>C</v>
      </c>
      <c r="W24" s="71"/>
    </row>
    <row r="25" spans="1:23">
      <c r="A25" s="89"/>
      <c r="B25" s="90"/>
      <c r="C25" s="90"/>
      <c r="D25" s="91"/>
      <c r="E25" s="92">
        <f>SUM(E22:E24)</f>
        <v>25</v>
      </c>
      <c r="F25" s="93">
        <f>SUM(F22:F24)</f>
        <v>20</v>
      </c>
      <c r="G25" s="94">
        <f>SUM(G22:G24)</f>
        <v>0</v>
      </c>
      <c r="H25" s="90"/>
      <c r="I25" s="90"/>
      <c r="J25" s="90"/>
      <c r="K25" s="90"/>
      <c r="L25" s="90"/>
      <c r="M25" s="90"/>
      <c r="N25" s="90"/>
      <c r="O25" s="90"/>
      <c r="P25" s="90"/>
      <c r="Q25" s="90"/>
      <c r="R25" s="90"/>
      <c r="S25" s="90"/>
      <c r="T25" s="90"/>
      <c r="U25" s="90"/>
      <c r="V25" s="90"/>
      <c r="W25" s="71"/>
    </row>
    <row r="26" spans="1:23" ht="60" customHeight="1">
      <c r="A26" s="123" t="s">
        <v>246</v>
      </c>
      <c r="B26" s="82" t="s">
        <v>247</v>
      </c>
      <c r="C26" s="34" t="s">
        <v>248</v>
      </c>
      <c r="D26" s="82" t="str">
        <f t="shared" si="8"/>
        <v>NC</v>
      </c>
      <c r="E26" s="87">
        <f t="shared" ref="E26:E38" si="9">COUNTIF(H26:V26,"C")</f>
        <v>0</v>
      </c>
      <c r="F26" s="84">
        <f t="shared" ref="F26:F38" si="10">COUNTIF(H26:V26,"NC")+COUNTIF(H26:V26,"NCT")</f>
        <v>1</v>
      </c>
      <c r="G26" s="88">
        <f t="shared" ref="G26:G38" si="11">COUNTIF(H26:V26,"NA")</f>
        <v>14</v>
      </c>
      <c r="H26" s="86" t="str">
        <f>'P01'!$D18</f>
        <v>NA</v>
      </c>
      <c r="I26" s="86" t="str">
        <f>IF('P02'!$D18="NT","NT",IF($H$26="NCT","NC",IF('P02'!$D18="NC","NC",IF($H$26="CT","C",'P02'!$D18))))</f>
        <v>NA</v>
      </c>
      <c r="J26" s="86" t="str">
        <f>IF('P03'!$D18="NT","NT",IF($H$26="NCT","NC",IF('P03'!$D18="NC","NC",IF($H$26="CT","C",'P03'!$D18))))</f>
        <v>NA</v>
      </c>
      <c r="K26" s="86" t="str">
        <f>IF('P04'!$D18="NT","NT",IF($H$26="NCT","NC",IF('P04'!$D18="NC","NC",IF($H$26="CT","C",'P04'!$D18))))</f>
        <v>NA</v>
      </c>
      <c r="L26" s="86" t="str">
        <f>IF('P05'!$D18="NT","NT",IF($H$26="NCT","NC",IF('P05'!$D18="NC","NC",IF($H$26="CT","C",'P05'!$D18))))</f>
        <v>NA</v>
      </c>
      <c r="M26" s="86" t="str">
        <f>IF('P06'!$D18="NT","NT",IF($H$26="NCT","NC",IF('P06'!$D18="NC","NC",IF($H$26="CT","C",'P06'!$D18))))</f>
        <v>NA</v>
      </c>
      <c r="N26" s="86" t="str">
        <f>IF('P07'!$D18="NT","NT",IF($H$26="NCT","NC",IF('P07'!$D18="NC","NC",IF($H$26="CT","C",'P07'!$D18))))</f>
        <v>NA</v>
      </c>
      <c r="O26" s="86" t="str">
        <f>IF('P08'!$D18="NT","NT",IF($H$26="NCT","NC",IF('P08'!$D18="NC","NC",IF($H$26="CT","C",'P08'!$D18))))</f>
        <v>NA</v>
      </c>
      <c r="P26" s="86" t="str">
        <f>IF('P09'!$D18="NT","NT",IF($H$26="NCT","NC",IF('P09'!$D18="NC","NC",IF($H$26="CT","C",'P09'!$D18))))</f>
        <v>NA</v>
      </c>
      <c r="Q26" s="86" t="str">
        <f>IF('P10'!$D18="NT","NT",IF($H$26="NCT","NC",IF('P10'!$D18="NC","NC",IF($H$26="CT","C",'P10'!$D18))))</f>
        <v>NC</v>
      </c>
      <c r="R26" s="86" t="str">
        <f>IF('P11'!$D18="NT","NT",IF($H$26="NCT","NC",IF('P11'!$D18="NC","NC",IF($H$26="CT","C",'P11'!$D18))))</f>
        <v>NA</v>
      </c>
      <c r="S26" s="86" t="str">
        <f>IF('P12'!$D18="NT","NT",IF($H$26="NCT","NC",IF('P12'!$D18="NC","NC",IF($H$26="CT","C",'P12'!$D18))))</f>
        <v>NA</v>
      </c>
      <c r="T26" s="86" t="str">
        <f>IF('P13'!$D18="NT","NT",IF($H$26="NCT","NC",IF('P13'!$D18="NC","NC",IF($H$26="CT","C",'P13'!$D18))))</f>
        <v>NA</v>
      </c>
      <c r="U26" s="86" t="str">
        <f>IF('P14'!$D18="NT","NT",IF($H$26="NCT","NC",IF('P14'!$D18="NC","NC",IF($H$26="CT","C",'P14'!$D18))))</f>
        <v>NA</v>
      </c>
      <c r="V26" s="86" t="str">
        <f>IF('P15'!$D18="NT","NT",IF($H$26="NCT","NC",IF('P15'!$D18="NC","NC",IF($H$26="CT","C",'P15'!$D18))))</f>
        <v>NA</v>
      </c>
      <c r="W26" s="71"/>
    </row>
    <row r="27" spans="1:23" ht="75">
      <c r="A27" s="124"/>
      <c r="B27" s="82" t="s">
        <v>249</v>
      </c>
      <c r="C27" s="34" t="s">
        <v>250</v>
      </c>
      <c r="D27" s="82" t="str">
        <f t="shared" si="8"/>
        <v>NA</v>
      </c>
      <c r="E27" s="87">
        <f t="shared" si="9"/>
        <v>0</v>
      </c>
      <c r="F27" s="84">
        <f t="shared" si="10"/>
        <v>0</v>
      </c>
      <c r="G27" s="88">
        <f t="shared" si="11"/>
        <v>15</v>
      </c>
      <c r="H27" s="86" t="str">
        <f>'P01'!$D19</f>
        <v>NA</v>
      </c>
      <c r="I27" s="86" t="str">
        <f>IF('P02'!$D19="NT","NT",IF($H$27="NCT","NC",IF('P02'!$D19="NC","NC",IF($H$27="CT","C",'P02'!$D19))))</f>
        <v>NA</v>
      </c>
      <c r="J27" s="86" t="str">
        <f>IF('P03'!$D19="NT","NT",IF($H$27="NCT","NC",IF('P03'!$D19="NC","NC",IF($H$27="CT","C",'P03'!$D19))))</f>
        <v>NA</v>
      </c>
      <c r="K27" s="86" t="str">
        <f>IF('P04'!$D19="NT","NT",IF($H$27="NCT","NC",IF('P04'!$D19="NC","NC",IF($H$27="CT","C",'P04'!$D19))))</f>
        <v>NA</v>
      </c>
      <c r="L27" s="86" t="str">
        <f>IF('P05'!$D19="NT","NT",IF($H$27="NCT","NC",IF('P05'!$D19="NC","NC",IF($H$27="CT","C",'P05'!$D19))))</f>
        <v>NA</v>
      </c>
      <c r="M27" s="86" t="str">
        <f>IF('P06'!$D19="NT","NT",IF($H$27="NCT","NC",IF('P06'!$D19="NC","NC",IF($H$27="CT","C",'P06'!$D19))))</f>
        <v>NA</v>
      </c>
      <c r="N27" s="86" t="str">
        <f>IF('P07'!$D19="NT","NT",IF($H$27="NCT","NC",IF('P07'!$D19="NC","NC",IF($H$27="CT","C",'P07'!$D19))))</f>
        <v>NA</v>
      </c>
      <c r="O27" s="86" t="str">
        <f>IF('P08'!$D19="NT","NT",IF($H$27="NCT","NC",IF('P08'!$D19="NC","NC",IF($H$27="CT","C",'P08'!$D19))))</f>
        <v>NA</v>
      </c>
      <c r="P27" s="86" t="str">
        <f>IF('P09'!$D19="NT","NT",IF($H$27="NCT","NC",IF('P09'!$D19="NC","NC",IF($H$27="CT","C",'P09'!$D19))))</f>
        <v>NA</v>
      </c>
      <c r="Q27" s="86" t="str">
        <f>IF('P10'!$D19="NT","NT",IF($H$27="NCT","NC",IF('P10'!$D19="NC","NC",IF($H$27="CT","C",'P10'!$D19))))</f>
        <v>NA</v>
      </c>
      <c r="R27" s="86" t="str">
        <f>IF('P11'!$D19="NT","NT",IF($H$27="NCT","NC",IF('P11'!$D19="NC","NC",IF($H$27="CT","C",'P11'!$D19))))</f>
        <v>NA</v>
      </c>
      <c r="S27" s="86" t="str">
        <f>IF('P12'!$D19="NT","NT",IF($H$27="NCT","NC",IF('P12'!$D19="NC","NC",IF($H$27="CT","C",'P12'!$D19))))</f>
        <v>NA</v>
      </c>
      <c r="T27" s="86" t="str">
        <f>IF('P13'!$D19="NT","NT",IF($H$27="NCT","NC",IF('P13'!$D19="NC","NC",IF($H$27="CT","C",'P13'!$D19))))</f>
        <v>NA</v>
      </c>
      <c r="U27" s="86" t="str">
        <f>IF('P14'!$D19="NT","NT",IF($H$27="NCT","NC",IF('P14'!$D19="NC","NC",IF($H$27="CT","C",'P14'!$D19))))</f>
        <v>NA</v>
      </c>
      <c r="V27" s="86" t="str">
        <f>IF('P15'!$D19="NT","NT",IF($H$27="NCT","NC",IF('P15'!$D19="NC","NC",IF($H$27="CT","C",'P15'!$D19))))</f>
        <v>NA</v>
      </c>
      <c r="W27" s="71"/>
    </row>
    <row r="28" spans="1:23" ht="60">
      <c r="A28" s="124"/>
      <c r="B28" s="82" t="s">
        <v>251</v>
      </c>
      <c r="C28" s="34" t="s">
        <v>252</v>
      </c>
      <c r="D28" s="82" t="str">
        <f t="shared" si="8"/>
        <v>NA</v>
      </c>
      <c r="E28" s="87">
        <f t="shared" si="9"/>
        <v>0</v>
      </c>
      <c r="F28" s="84">
        <f t="shared" si="10"/>
        <v>0</v>
      </c>
      <c r="G28" s="88">
        <f t="shared" si="11"/>
        <v>15</v>
      </c>
      <c r="H28" s="86" t="str">
        <f>'P01'!$D20</f>
        <v>NA</v>
      </c>
      <c r="I28" s="86" t="str">
        <f>IF('P02'!$D20="NT","NT",IF($H$28="NCT","NC",IF('P02'!$D20="NC","NC",IF($H$28="CT","C",'P02'!$D20))))</f>
        <v>NA</v>
      </c>
      <c r="J28" s="86" t="str">
        <f>IF('P03'!$D20="NT","NT",IF($H$28="NCT","NC",IF('P03'!$D20="NC","NC",IF($H$28="CT","C",'P03'!$D20))))</f>
        <v>NA</v>
      </c>
      <c r="K28" s="86" t="str">
        <f>IF('P04'!$D20="NT","NT",IF($H$28="NCT","NC",IF('P04'!$D20="NC","NC",IF($H$28="CT","C",'P04'!$D20))))</f>
        <v>NA</v>
      </c>
      <c r="L28" s="86" t="str">
        <f>IF('P05'!$D20="NT","NT",IF($H$28="NCT","NC",IF('P05'!$D20="NC","NC",IF($H$28="CT","C",'P05'!$D20))))</f>
        <v>NA</v>
      </c>
      <c r="M28" s="86" t="str">
        <f>IF('P06'!$D20="NT","NT",IF($H$28="NCT","NC",IF('P06'!$D20="NC","NC",IF($H$28="CT","C",'P06'!$D20))))</f>
        <v>NA</v>
      </c>
      <c r="N28" s="86" t="str">
        <f>IF('P07'!$D20="NT","NT",IF($H$28="NCT","NC",IF('P07'!$D20="NC","NC",IF($H$28="CT","C",'P07'!$D20))))</f>
        <v>NA</v>
      </c>
      <c r="O28" s="86" t="str">
        <f>IF('P08'!$D20="NT","NT",IF($H$28="NCT","NC",IF('P08'!$D20="NC","NC",IF($H$28="CT","C",'P08'!$D20))))</f>
        <v>NA</v>
      </c>
      <c r="P28" s="86" t="str">
        <f>IF('P09'!$D20="NT","NT",IF($H$28="NCT","NC",IF('P09'!$D20="NC","NC",IF($H$28="CT","C",'P09'!$D20))))</f>
        <v>NA</v>
      </c>
      <c r="Q28" s="86" t="str">
        <f>IF('P10'!$D20="NT","NT",IF($H$28="NCT","NC",IF('P10'!$D20="NC","NC",IF($H$28="CT","C",'P10'!$D20))))</f>
        <v>NA</v>
      </c>
      <c r="R28" s="86" t="str">
        <f>IF('P11'!$D20="NT","NT",IF($H$28="NCT","NC",IF('P11'!$D20="NC","NC",IF($H$28="CT","C",'P11'!$D20))))</f>
        <v>NA</v>
      </c>
      <c r="S28" s="86" t="str">
        <f>IF('P12'!$D20="NT","NT",IF($H$28="NCT","NC",IF('P12'!$D20="NC","NC",IF($H$28="CT","C",'P12'!$D20))))</f>
        <v>NA</v>
      </c>
      <c r="T28" s="86" t="str">
        <f>IF('P13'!$D20="NT","NT",IF($H$28="NCT","NC",IF('P13'!$D20="NC","NC",IF($H$28="CT","C",'P13'!$D20))))</f>
        <v>NA</v>
      </c>
      <c r="U28" s="86" t="str">
        <f>IF('P14'!$D20="NT","NT",IF($H$28="NCT","NC",IF('P14'!$D20="NC","NC",IF($H$28="CT","C",'P14'!$D20))))</f>
        <v>NA</v>
      </c>
      <c r="V28" s="86" t="str">
        <f>IF('P15'!$D20="NT","NT",IF($H$28="NCT","NC",IF('P15'!$D20="NC","NC",IF($H$28="CT","C",'P15'!$D20))))</f>
        <v>NA</v>
      </c>
      <c r="W28" s="71"/>
    </row>
    <row r="29" spans="1:23" ht="60">
      <c r="A29" s="124"/>
      <c r="B29" s="82" t="s">
        <v>253</v>
      </c>
      <c r="C29" s="34" t="s">
        <v>254</v>
      </c>
      <c r="D29" s="82" t="str">
        <f t="shared" si="8"/>
        <v>NA</v>
      </c>
      <c r="E29" s="87">
        <f t="shared" si="9"/>
        <v>0</v>
      </c>
      <c r="F29" s="84">
        <f t="shared" si="10"/>
        <v>0</v>
      </c>
      <c r="G29" s="88">
        <f t="shared" si="11"/>
        <v>15</v>
      </c>
      <c r="H29" s="86" t="str">
        <f>'P01'!$D21</f>
        <v>NA</v>
      </c>
      <c r="I29" s="86" t="str">
        <f>IF('P02'!$D21="NT","NT",IF($H$29="NCT","NC",IF('P02'!$D21="NC","NC",IF($H$29="CT","C",'P02'!$D21))))</f>
        <v>NA</v>
      </c>
      <c r="J29" s="86" t="str">
        <f>IF('P03'!$D21="NT","NT",IF($H$29="NCT","NC",IF('P03'!$D21="NC","NC",IF($H$29="CT","C",'P03'!$D21))))</f>
        <v>NA</v>
      </c>
      <c r="K29" s="86" t="str">
        <f>IF('P04'!$D21="NT","NT",IF($H$29="NCT","NC",IF('P04'!$D21="NC","NC",IF($H$29="CT","C",'P04'!$D21))))</f>
        <v>NA</v>
      </c>
      <c r="L29" s="86" t="str">
        <f>IF('P05'!$D21="NT","NT",IF($H$29="NCT","NC",IF('P05'!$D21="NC","NC",IF($H$29="CT","C",'P05'!$D21))))</f>
        <v>NA</v>
      </c>
      <c r="M29" s="86" t="str">
        <f>IF('P06'!$D21="NT","NT",IF($H$29="NCT","NC",IF('P06'!$D21="NC","NC",IF($H$29="CT","C",'P06'!$D21))))</f>
        <v>NA</v>
      </c>
      <c r="N29" s="86" t="str">
        <f>IF('P07'!$D21="NT","NT",IF($H$29="NCT","NC",IF('P07'!$D21="NC","NC",IF($H$29="CT","C",'P07'!$D21))))</f>
        <v>NA</v>
      </c>
      <c r="O29" s="86" t="str">
        <f>IF('P08'!$D21="NT","NT",IF($H$29="NCT","NC",IF('P08'!$D21="NC","NC",IF($H$29="CT","C",'P08'!$D21))))</f>
        <v>NA</v>
      </c>
      <c r="P29" s="86" t="str">
        <f>IF('P09'!$D21="NT","NT",IF($H$29="NCT","NC",IF('P09'!$D21="NC","NC",IF($H$29="CT","C",'P09'!$D21))))</f>
        <v>NA</v>
      </c>
      <c r="Q29" s="86" t="str">
        <f>IF('P10'!$D21="NT","NT",IF($H$29="NCT","NC",IF('P10'!$D21="NC","NC",IF($H$29="CT","C",'P10'!$D21))))</f>
        <v>NA</v>
      </c>
      <c r="R29" s="86" t="str">
        <f>IF('P11'!$D21="NT","NT",IF($H$29="NCT","NC",IF('P11'!$D21="NC","NC",IF($H$29="CT","C",'P11'!$D21))))</f>
        <v>NA</v>
      </c>
      <c r="S29" s="86" t="str">
        <f>IF('P12'!$D21="NT","NT",IF($H$29="NCT","NC",IF('P12'!$D21="NC","NC",IF($H$29="CT","C",'P12'!$D21))))</f>
        <v>NA</v>
      </c>
      <c r="T29" s="86" t="str">
        <f>IF('P13'!$D21="NT","NT",IF($H$29="NCT","NC",IF('P13'!$D21="NC","NC",IF($H$29="CT","C",'P13'!$D21))))</f>
        <v>NA</v>
      </c>
      <c r="U29" s="86" t="str">
        <f>IF('P14'!$D21="NT","NT",IF($H$29="NCT","NC",IF('P14'!$D21="NC","NC",IF($H$29="CT","C",'P14'!$D21))))</f>
        <v>NA</v>
      </c>
      <c r="V29" s="86" t="str">
        <f>IF('P15'!$D21="NT","NT",IF($H$29="NCT","NC",IF('P15'!$D21="NC","NC",IF($H$29="CT","C",'P15'!$D21))))</f>
        <v>NA</v>
      </c>
      <c r="W29" s="71"/>
    </row>
    <row r="30" spans="1:23" ht="45">
      <c r="A30" s="124"/>
      <c r="B30" s="82" t="s">
        <v>255</v>
      </c>
      <c r="C30" s="34" t="s">
        <v>256</v>
      </c>
      <c r="D30" s="82" t="str">
        <f t="shared" si="8"/>
        <v>NC</v>
      </c>
      <c r="E30" s="87">
        <f t="shared" si="9"/>
        <v>0</v>
      </c>
      <c r="F30" s="84">
        <f t="shared" si="10"/>
        <v>1</v>
      </c>
      <c r="G30" s="88">
        <f t="shared" si="11"/>
        <v>14</v>
      </c>
      <c r="H30" s="86" t="str">
        <f>'P01'!$D22</f>
        <v>NA</v>
      </c>
      <c r="I30" s="86" t="str">
        <f>IF('P02'!$D22="NT","NT",IF($H$30="NCT","NC",IF('P02'!$D22="NC","NC",IF($H$30="CT","C",'P02'!$D22))))</f>
        <v>NA</v>
      </c>
      <c r="J30" s="86" t="str">
        <f>IF('P03'!$D22="NT","NT",IF($H$30="NCT","NC",IF('P03'!$D22="NC","NC",IF($H$30="CT","C",'P03'!$D22))))</f>
        <v>NA</v>
      </c>
      <c r="K30" s="86" t="str">
        <f>IF('P04'!$D22="NT","NT",IF($H$30="NCT","NC",IF('P04'!$D22="NC","NC",IF($H$30="CT","C",'P04'!$D22))))</f>
        <v>NA</v>
      </c>
      <c r="L30" s="86" t="str">
        <f>IF('P05'!$D22="NT","NT",IF($H$30="NCT","NC",IF('P05'!$D22="NC","NC",IF($H$30="CT","C",'P05'!$D22))))</f>
        <v>NA</v>
      </c>
      <c r="M30" s="86" t="str">
        <f>IF('P06'!$D22="NT","NT",IF($H$30="NCT","NC",IF('P06'!$D22="NC","NC",IF($H$30="CT","C",'P06'!$D22))))</f>
        <v>NA</v>
      </c>
      <c r="N30" s="86" t="str">
        <f>IF('P07'!$D22="NT","NT",IF($H$30="NCT","NC",IF('P07'!$D22="NC","NC",IF($H$30="CT","C",'P07'!$D22))))</f>
        <v>NA</v>
      </c>
      <c r="O30" s="86" t="str">
        <f>IF('P08'!$D22="NT","NT",IF($H$30="NCT","NC",IF('P08'!$D22="NC","NC",IF($H$30="CT","C",'P08'!$D22))))</f>
        <v>NA</v>
      </c>
      <c r="P30" s="86" t="str">
        <f>IF('P09'!$D22="NT","NT",IF($H$30="NCT","NC",IF('P09'!$D22="NC","NC",IF($H$30="CT","C",'P09'!$D22))))</f>
        <v>NA</v>
      </c>
      <c r="Q30" s="86" t="str">
        <f>IF('P10'!$D22="NT","NT",IF($H$30="NCT","NC",IF('P10'!$D22="NC","NC",IF($H$30="CT","C",'P10'!$D22))))</f>
        <v>NC</v>
      </c>
      <c r="R30" s="86" t="str">
        <f>IF('P11'!$D22="NT","NT",IF($H$30="NCT","NC",IF('P11'!$D22="NC","NC",IF($H$30="CT","C",'P11'!$D22))))</f>
        <v>NA</v>
      </c>
      <c r="S30" s="86" t="str">
        <f>IF('P12'!$D22="NT","NT",IF($H$30="NCT","NC",IF('P12'!$D22="NC","NC",IF($H$30="CT","C",'P12'!$D22))))</f>
        <v>NA</v>
      </c>
      <c r="T30" s="86" t="str">
        <f>IF('P13'!$D22="NT","NT",IF($H$30="NCT","NC",IF('P13'!$D22="NC","NC",IF($H$30="CT","C",'P13'!$D22))))</f>
        <v>NA</v>
      </c>
      <c r="U30" s="86" t="str">
        <f>IF('P14'!$D22="NT","NT",IF($H$30="NCT","NC",IF('P14'!$D22="NC","NC",IF($H$30="CT","C",'P14'!$D22))))</f>
        <v>NA</v>
      </c>
      <c r="V30" s="86" t="str">
        <f>IF('P15'!$D22="NT","NT",IF($H$30="NCT","NC",IF('P15'!$D22="NC","NC",IF($H$30="CT","C",'P15'!$D22))))</f>
        <v>NA</v>
      </c>
      <c r="W30" s="71"/>
    </row>
    <row r="31" spans="1:23" ht="60">
      <c r="A31" s="124"/>
      <c r="B31" s="82" t="s">
        <v>257</v>
      </c>
      <c r="C31" s="34" t="s">
        <v>258</v>
      </c>
      <c r="D31" s="82" t="str">
        <f t="shared" si="8"/>
        <v>NA</v>
      </c>
      <c r="E31" s="87">
        <f t="shared" si="9"/>
        <v>0</v>
      </c>
      <c r="F31" s="84">
        <f t="shared" si="10"/>
        <v>0</v>
      </c>
      <c r="G31" s="88">
        <f t="shared" si="11"/>
        <v>15</v>
      </c>
      <c r="H31" s="86" t="str">
        <f>'P01'!$D23</f>
        <v>NA</v>
      </c>
      <c r="I31" s="86" t="str">
        <f>IF('P02'!$D23="NT","NT",IF($H$31="NCT","NC",IF('P02'!$D23="NC","NC",IF($H$31="CT","C",'P02'!$D23))))</f>
        <v>NA</v>
      </c>
      <c r="J31" s="86" t="str">
        <f>IF('P03'!$D23="NT","NT",IF($H$31="NCT","NC",IF('P03'!$D23="NC","NC",IF($H$31="CT","C",'P03'!$D23))))</f>
        <v>NA</v>
      </c>
      <c r="K31" s="86" t="str">
        <f>IF('P04'!$D23="NT","NT",IF($H$31="NCT","NC",IF('P04'!$D23="NC","NC",IF($H$31="CT","C",'P04'!$D23))))</f>
        <v>NA</v>
      </c>
      <c r="L31" s="86" t="str">
        <f>IF('P05'!$D23="NT","NT",IF($H$31="NCT","NC",IF('P05'!$D23="NC","NC",IF($H$31="CT","C",'P05'!$D23))))</f>
        <v>NA</v>
      </c>
      <c r="M31" s="86" t="str">
        <f>IF('P06'!$D23="NT","NT",IF($H$31="NCT","NC",IF('P06'!$D23="NC","NC",IF($H$31="CT","C",'P06'!$D23))))</f>
        <v>NA</v>
      </c>
      <c r="N31" s="86" t="str">
        <f>IF('P07'!$D23="NT","NT",IF($H$31="NCT","NC",IF('P07'!$D23="NC","NC",IF($H$31="CT","C",'P07'!$D23))))</f>
        <v>NA</v>
      </c>
      <c r="O31" s="86" t="str">
        <f>IF('P08'!$D23="NT","NT",IF($H$31="NCT","NC",IF('P08'!$D23="NC","NC",IF($H$31="CT","C",'P08'!$D23))))</f>
        <v>NA</v>
      </c>
      <c r="P31" s="86" t="str">
        <f>IF('P09'!$D23="NT","NT",IF($H$31="NCT","NC",IF('P09'!$D23="NC","NC",IF($H$31="CT","C",'P09'!$D23))))</f>
        <v>NA</v>
      </c>
      <c r="Q31" s="86" t="str">
        <f>IF('P10'!$D23="NT","NT",IF($H$31="NCT","NC",IF('P10'!$D23="NC","NC",IF($H$31="CT","C",'P10'!$D23))))</f>
        <v>NA</v>
      </c>
      <c r="R31" s="86" t="str">
        <f>IF('P11'!$D23="NT","NT",IF($H$31="NCT","NC",IF('P11'!$D23="NC","NC",IF($H$31="CT","C",'P11'!$D23))))</f>
        <v>NA</v>
      </c>
      <c r="S31" s="86" t="str">
        <f>IF('P12'!$D23="NT","NT",IF($H$31="NCT","NC",IF('P12'!$D23="NC","NC",IF($H$31="CT","C",'P12'!$D23))))</f>
        <v>NA</v>
      </c>
      <c r="T31" s="86" t="str">
        <f>IF('P13'!$D23="NT","NT",IF($H$31="NCT","NC",IF('P13'!$D23="NC","NC",IF($H$31="CT","C",'P13'!$D23))))</f>
        <v>NA</v>
      </c>
      <c r="U31" s="86" t="str">
        <f>IF('P14'!$D23="NT","NT",IF($H$31="NCT","NC",IF('P14'!$D23="NC","NC",IF($H$31="CT","C",'P14'!$D23))))</f>
        <v>NA</v>
      </c>
      <c r="V31" s="86" t="str">
        <f>IF('P15'!$D23="NT","NT",IF($H$31="NCT","NC",IF('P15'!$D23="NC","NC",IF($H$31="CT","C",'P15'!$D23))))</f>
        <v>NA</v>
      </c>
      <c r="W31" s="71"/>
    </row>
    <row r="32" spans="1:23" ht="30">
      <c r="A32" s="124"/>
      <c r="B32" s="82" t="s">
        <v>259</v>
      </c>
      <c r="C32" s="34" t="s">
        <v>260</v>
      </c>
      <c r="D32" s="82" t="str">
        <f t="shared" si="8"/>
        <v>C</v>
      </c>
      <c r="E32" s="87">
        <f t="shared" si="9"/>
        <v>1</v>
      </c>
      <c r="F32" s="84">
        <f t="shared" si="10"/>
        <v>0</v>
      </c>
      <c r="G32" s="88">
        <f t="shared" si="11"/>
        <v>14</v>
      </c>
      <c r="H32" s="86" t="str">
        <f>'P01'!$D24</f>
        <v>NA</v>
      </c>
      <c r="I32" s="86" t="str">
        <f>IF('P02'!$D24="NT","NT",IF($H$32="NCT","NC",IF('P02'!$D24="NC","NC",IF($H$32="CT","C",'P02'!$D24))))</f>
        <v>NA</v>
      </c>
      <c r="J32" s="86" t="str">
        <f>IF('P03'!$D24="NT","NT",IF($H$32="NCT","NC",IF('P03'!$D24="NC","NC",IF($H$32="CT","C",'P03'!$D24))))</f>
        <v>NA</v>
      </c>
      <c r="K32" s="86" t="str">
        <f>IF('P04'!$D24="NT","NT",IF($H$32="NCT","NC",IF('P04'!$D24="NC","NC",IF($H$32="CT","C",'P04'!$D24))))</f>
        <v>NA</v>
      </c>
      <c r="L32" s="86" t="str">
        <f>IF('P05'!$D24="NT","NT",IF($H$32="NCT","NC",IF('P05'!$D24="NC","NC",IF($H$32="CT","C",'P05'!$D24))))</f>
        <v>NA</v>
      </c>
      <c r="M32" s="86" t="str">
        <f>IF('P06'!$D24="NT","NT",IF($H$32="NCT","NC",IF('P06'!$D24="NC","NC",IF($H$32="CT","C",'P06'!$D24))))</f>
        <v>NA</v>
      </c>
      <c r="N32" s="86" t="str">
        <f>IF('P07'!$D24="NT","NT",IF($H$32="NCT","NC",IF('P07'!$D24="NC","NC",IF($H$32="CT","C",'P07'!$D24))))</f>
        <v>NA</v>
      </c>
      <c r="O32" s="86" t="str">
        <f>IF('P08'!$D24="NT","NT",IF($H$32="NCT","NC",IF('P08'!$D24="NC","NC",IF($H$32="CT","C",'P08'!$D24))))</f>
        <v>NA</v>
      </c>
      <c r="P32" s="86" t="str">
        <f>IF('P09'!$D24="NT","NT",IF($H$32="NCT","NC",IF('P09'!$D24="NC","NC",IF($H$32="CT","C",'P09'!$D24))))</f>
        <v>NA</v>
      </c>
      <c r="Q32" s="86" t="str">
        <f>IF('P10'!$D24="NT","NT",IF($H$32="NCT","NC",IF('P10'!$D24="NC","NC",IF($H$32="CT","C",'P10'!$D24))))</f>
        <v>C</v>
      </c>
      <c r="R32" s="86" t="str">
        <f>IF('P11'!$D24="NT","NT",IF($H$32="NCT","NC",IF('P11'!$D24="NC","NC",IF($H$32="CT","C",'P11'!$D24))))</f>
        <v>NA</v>
      </c>
      <c r="S32" s="86" t="str">
        <f>IF('P12'!$D24="NT","NT",IF($H$32="NCT","NC",IF('P12'!$D24="NC","NC",IF($H$32="CT","C",'P12'!$D24))))</f>
        <v>NA</v>
      </c>
      <c r="T32" s="86" t="str">
        <f>IF('P13'!$D24="NT","NT",IF($H$32="NCT","NC",IF('P13'!$D24="NC","NC",IF($H$32="CT","C",'P13'!$D24))))</f>
        <v>NA</v>
      </c>
      <c r="U32" s="86" t="str">
        <f>IF('P14'!$D24="NT","NT",IF($H$32="NCT","NC",IF('P14'!$D24="NC","NC",IF($H$32="CT","C",'P14'!$D24))))</f>
        <v>NA</v>
      </c>
      <c r="V32" s="86" t="str">
        <f>IF('P15'!$D24="NT","NT",IF($H$32="NCT","NC",IF('P15'!$D24="NC","NC",IF($H$32="CT","C",'P15'!$D24))))</f>
        <v>NA</v>
      </c>
      <c r="W32" s="71"/>
    </row>
    <row r="33" spans="1:23" ht="45">
      <c r="A33" s="124"/>
      <c r="B33" s="82" t="s">
        <v>261</v>
      </c>
      <c r="C33" s="34" t="s">
        <v>262</v>
      </c>
      <c r="D33" s="82" t="str">
        <f t="shared" si="8"/>
        <v>NA</v>
      </c>
      <c r="E33" s="87">
        <f t="shared" si="9"/>
        <v>0</v>
      </c>
      <c r="F33" s="84">
        <f t="shared" si="10"/>
        <v>0</v>
      </c>
      <c r="G33" s="88">
        <f t="shared" si="11"/>
        <v>15</v>
      </c>
      <c r="H33" s="86" t="str">
        <f>'P01'!$D25</f>
        <v>NA</v>
      </c>
      <c r="I33" s="86" t="str">
        <f>IF('P02'!$D25="NT","NT",IF($H$33="NCT","NC",IF('P02'!$D25="NC","NC",IF($H$33="CT","C",'P02'!$D25))))</f>
        <v>NA</v>
      </c>
      <c r="J33" s="86" t="str">
        <f>IF('P03'!$D25="NT","NT",IF($H$33="NCT","NC",IF('P03'!$D25="NC","NC",IF($H$33="CT","C",'P03'!$D25))))</f>
        <v>NA</v>
      </c>
      <c r="K33" s="86" t="str">
        <f>IF('P04'!$D25="NT","NT",IF($H$33="NCT","NC",IF('P04'!$D25="NC","NC",IF($H$33="CT","C",'P04'!$D25))))</f>
        <v>NA</v>
      </c>
      <c r="L33" s="86" t="str">
        <f>IF('P05'!$D25="NT","NT",IF($H$33="NCT","NC",IF('P05'!$D25="NC","NC",IF($H$33="CT","C",'P05'!$D25))))</f>
        <v>NA</v>
      </c>
      <c r="M33" s="86" t="str">
        <f>IF('P06'!$D25="NT","NT",IF($H$33="NCT","NC",IF('P06'!$D25="NC","NC",IF($H$33="CT","C",'P06'!$D25))))</f>
        <v>NA</v>
      </c>
      <c r="N33" s="86" t="str">
        <f>IF('P07'!$D25="NT","NT",IF($H$33="NCT","NC",IF('P07'!$D25="NC","NC",IF($H$33="CT","C",'P07'!$D25))))</f>
        <v>NA</v>
      </c>
      <c r="O33" s="86" t="str">
        <f>IF('P08'!$D25="NT","NT",IF($H$33="NCT","NC",IF('P08'!$D25="NC","NC",IF($H$33="CT","C",'P08'!$D25))))</f>
        <v>NA</v>
      </c>
      <c r="P33" s="86" t="str">
        <f>IF('P09'!$D25="NT","NT",IF($H$33="NCT","NC",IF('P09'!$D25="NC","NC",IF($H$33="CT","C",'P09'!$D25))))</f>
        <v>NA</v>
      </c>
      <c r="Q33" s="86" t="str">
        <f>IF('P10'!$D25="NT","NT",IF($H$33="NCT","NC",IF('P10'!$D25="NC","NC",IF($H$33="CT","C",'P10'!$D25))))</f>
        <v>NA</v>
      </c>
      <c r="R33" s="86" t="str">
        <f>IF('P11'!$D25="NT","NT",IF($H$33="NCT","NC",IF('P11'!$D25="NC","NC",IF($H$33="CT","C",'P11'!$D25))))</f>
        <v>NA</v>
      </c>
      <c r="S33" s="86" t="str">
        <f>IF('P12'!$D25="NT","NT",IF($H$33="NCT","NC",IF('P12'!$D25="NC","NC",IF($H$33="CT","C",'P12'!$D25))))</f>
        <v>NA</v>
      </c>
      <c r="T33" s="86" t="str">
        <f>IF('P13'!$D25="NT","NT",IF($H$33="NCT","NC",IF('P13'!$D25="NC","NC",IF($H$33="CT","C",'P13'!$D25))))</f>
        <v>NA</v>
      </c>
      <c r="U33" s="86" t="str">
        <f>IF('P14'!$D25="NT","NT",IF($H$33="NCT","NC",IF('P14'!$D25="NC","NC",IF($H$33="CT","C",'P14'!$D25))))</f>
        <v>NA</v>
      </c>
      <c r="V33" s="86" t="str">
        <f>IF('P15'!$D25="NT","NT",IF($H$33="NCT","NC",IF('P15'!$D25="NC","NC",IF($H$33="CT","C",'P15'!$D25))))</f>
        <v>NA</v>
      </c>
      <c r="W33" s="71"/>
    </row>
    <row r="34" spans="1:23" ht="45">
      <c r="A34" s="124"/>
      <c r="B34" s="82" t="s">
        <v>263</v>
      </c>
      <c r="C34" s="34" t="s">
        <v>264</v>
      </c>
      <c r="D34" s="82" t="str">
        <f t="shared" si="8"/>
        <v>NA</v>
      </c>
      <c r="E34" s="87">
        <f t="shared" si="9"/>
        <v>0</v>
      </c>
      <c r="F34" s="84">
        <f t="shared" si="10"/>
        <v>0</v>
      </c>
      <c r="G34" s="88">
        <f t="shared" si="11"/>
        <v>15</v>
      </c>
      <c r="H34" s="86" t="str">
        <f>'P01'!$D26</f>
        <v>NA</v>
      </c>
      <c r="I34" s="86" t="str">
        <f>IF('P02'!$D26="NT","NT",IF($H$34="NCT","NC",IF('P02'!$D26="NC","NC",IF($H$34="CT","C",'P02'!$D26))))</f>
        <v>NA</v>
      </c>
      <c r="J34" s="86" t="str">
        <f>IF('P03'!$D26="NT","NT",IF($H$34="NCT","NC",IF('P03'!$D26="NC","NC",IF($H$34="CT","C",'P03'!$D26))))</f>
        <v>NA</v>
      </c>
      <c r="K34" s="86" t="str">
        <f>IF('P04'!$D26="NT","NT",IF($H$34="NCT","NC",IF('P04'!$D26="NC","NC",IF($H$34="CT","C",'P04'!$D26))))</f>
        <v>NA</v>
      </c>
      <c r="L34" s="86" t="str">
        <f>IF('P05'!$D26="NT","NT",IF($H$34="NCT","NC",IF('P05'!$D26="NC","NC",IF($H$34="CT","C",'P05'!$D26))))</f>
        <v>NA</v>
      </c>
      <c r="M34" s="86" t="str">
        <f>IF('P06'!$D26="NT","NT",IF($H$34="NCT","NC",IF('P06'!$D26="NC","NC",IF($H$34="CT","C",'P06'!$D26))))</f>
        <v>NA</v>
      </c>
      <c r="N34" s="86" t="str">
        <f>IF('P07'!$D26="NT","NT",IF($H$34="NCT","NC",IF('P07'!$D26="NC","NC",IF($H$34="CT","C",'P07'!$D26))))</f>
        <v>NA</v>
      </c>
      <c r="O34" s="86" t="str">
        <f>IF('P08'!$D26="NT","NT",IF($H$34="NCT","NC",IF('P08'!$D26="NC","NC",IF($H$34="CT","C",'P08'!$D26))))</f>
        <v>NA</v>
      </c>
      <c r="P34" s="86" t="str">
        <f>IF('P09'!$D26="NT","NT",IF($H$34="NCT","NC",IF('P09'!$D26="NC","NC",IF($H$34="CT","C",'P09'!$D26))))</f>
        <v>NA</v>
      </c>
      <c r="Q34" s="86" t="str">
        <f>IF('P10'!$D26="NT","NT",IF($H$34="NCT","NC",IF('P10'!$D26="NC","NC",IF($H$34="CT","C",'P10'!$D26))))</f>
        <v>NA</v>
      </c>
      <c r="R34" s="86" t="str">
        <f>IF('P11'!$D26="NT","NT",IF($H$34="NCT","NC",IF('P11'!$D26="NC","NC",IF($H$34="CT","C",'P11'!$D26))))</f>
        <v>NA</v>
      </c>
      <c r="S34" s="86" t="str">
        <f>IF('P12'!$D26="NT","NT",IF($H$34="NCT","NC",IF('P12'!$D26="NC","NC",IF($H$34="CT","C",'P12'!$D26))))</f>
        <v>NA</v>
      </c>
      <c r="T34" s="86" t="str">
        <f>IF('P13'!$D26="NT","NT",IF($H$34="NCT","NC",IF('P13'!$D26="NC","NC",IF($H$34="CT","C",'P13'!$D26))))</f>
        <v>NA</v>
      </c>
      <c r="U34" s="86" t="str">
        <f>IF('P14'!$D26="NT","NT",IF($H$34="NCT","NC",IF('P14'!$D26="NC","NC",IF($H$34="CT","C",'P14'!$D26))))</f>
        <v>NA</v>
      </c>
      <c r="V34" s="86" t="str">
        <f>IF('P15'!$D26="NT","NT",IF($H$34="NCT","NC",IF('P15'!$D26="NC","NC",IF($H$34="CT","C",'P15'!$D26))))</f>
        <v>NA</v>
      </c>
      <c r="W34" s="71"/>
    </row>
    <row r="35" spans="1:23" ht="30">
      <c r="A35" s="124"/>
      <c r="B35" s="82" t="s">
        <v>265</v>
      </c>
      <c r="C35" s="34" t="s">
        <v>266</v>
      </c>
      <c r="D35" s="82" t="str">
        <f t="shared" si="8"/>
        <v>NA</v>
      </c>
      <c r="E35" s="87">
        <f t="shared" si="9"/>
        <v>0</v>
      </c>
      <c r="F35" s="84">
        <f t="shared" si="10"/>
        <v>0</v>
      </c>
      <c r="G35" s="88">
        <f t="shared" si="11"/>
        <v>15</v>
      </c>
      <c r="H35" s="86" t="str">
        <f>'P01'!$D27</f>
        <v>NA</v>
      </c>
      <c r="I35" s="86" t="str">
        <f>IF('P02'!$D27="NT","NT",IF($H$35="NCT","NC",IF('P02'!$D27="NC","NC",IF($H$35="CT","C",'P02'!$D27))))</f>
        <v>NA</v>
      </c>
      <c r="J35" s="86" t="str">
        <f>IF('P03'!$D27="NT","NT",IF($H$35="NCT","NC",IF('P03'!$D27="NC","NC",IF($H$35="CT","C",'P03'!$D27))))</f>
        <v>NA</v>
      </c>
      <c r="K35" s="86" t="str">
        <f>IF('P04'!$D27="NT","NT",IF($H$35="NCT","NC",IF('P04'!$D27="NC","NC",IF($H$35="CT","C",'P04'!$D27))))</f>
        <v>NA</v>
      </c>
      <c r="L35" s="86" t="str">
        <f>IF('P05'!$D27="NT","NT",IF($H$35="NCT","NC",IF('P05'!$D27="NC","NC",IF($H$35="CT","C",'P05'!$D27))))</f>
        <v>NA</v>
      </c>
      <c r="M35" s="86" t="str">
        <f>IF('P06'!$D27="NT","NT",IF($H$35="NCT","NC",IF('P06'!$D27="NC","NC",IF($H$35="CT","C",'P06'!$D27))))</f>
        <v>NA</v>
      </c>
      <c r="N35" s="86" t="str">
        <f>IF('P07'!$D27="NT","NT",IF($H$35="NCT","NC",IF('P07'!$D27="NC","NC",IF($H$35="CT","C",'P07'!$D27))))</f>
        <v>NA</v>
      </c>
      <c r="O35" s="86" t="str">
        <f>IF('P08'!$D27="NT","NT",IF($H$35="NCT","NC",IF('P08'!$D27="NC","NC",IF($H$35="CT","C",'P08'!$D27))))</f>
        <v>NA</v>
      </c>
      <c r="P35" s="86" t="str">
        <f>IF('P09'!$D27="NT","NT",IF($H$35="NCT","NC",IF('P09'!$D27="NC","NC",IF($H$35="CT","C",'P09'!$D27))))</f>
        <v>NA</v>
      </c>
      <c r="Q35" s="86" t="str">
        <f>IF('P10'!$D27="NT","NT",IF($H$35="NCT","NC",IF('P10'!$D27="NC","NC",IF($H$35="CT","C",'P10'!$D27))))</f>
        <v>NA</v>
      </c>
      <c r="R35" s="86" t="str">
        <f>IF('P11'!$D27="NT","NT",IF($H$35="NCT","NC",IF('P11'!$D27="NC","NC",IF($H$35="CT","C",'P11'!$D27))))</f>
        <v>NA</v>
      </c>
      <c r="S35" s="86" t="str">
        <f>IF('P12'!$D27="NT","NT",IF($H$35="NCT","NC",IF('P12'!$D27="NC","NC",IF($H$35="CT","C",'P12'!$D27))))</f>
        <v>NA</v>
      </c>
      <c r="T35" s="86" t="str">
        <f>IF('P13'!$D27="NT","NT",IF($H$35="NCT","NC",IF('P13'!$D27="NC","NC",IF($H$35="CT","C",'P13'!$D27))))</f>
        <v>NA</v>
      </c>
      <c r="U35" s="86" t="str">
        <f>IF('P14'!$D27="NT","NT",IF($H$35="NCT","NC",IF('P14'!$D27="NC","NC",IF($H$35="CT","C",'P14'!$D27))))</f>
        <v>NA</v>
      </c>
      <c r="V35" s="86" t="str">
        <f>IF('P15'!$D27="NT","NT",IF($H$35="NCT","NC",IF('P15'!$D27="NC","NC",IF($H$35="CT","C",'P15'!$D27))))</f>
        <v>NA</v>
      </c>
      <c r="W35" s="71"/>
    </row>
    <row r="36" spans="1:23" ht="60">
      <c r="A36" s="124"/>
      <c r="B36" s="82" t="s">
        <v>267</v>
      </c>
      <c r="C36" s="34" t="s">
        <v>268</v>
      </c>
      <c r="D36" s="82" t="str">
        <f t="shared" si="8"/>
        <v>NA</v>
      </c>
      <c r="E36" s="87">
        <f t="shared" si="9"/>
        <v>0</v>
      </c>
      <c r="F36" s="84">
        <f t="shared" si="10"/>
        <v>0</v>
      </c>
      <c r="G36" s="88">
        <f t="shared" si="11"/>
        <v>15</v>
      </c>
      <c r="H36" s="86" t="str">
        <f>'P01'!$D28</f>
        <v>NA</v>
      </c>
      <c r="I36" s="86" t="str">
        <f>IF('P02'!$D28="NT","NT",IF($H$36="NCT","NC",IF('P02'!$D28="NC","NC",IF($H$36="CT","C",'P02'!$D28))))</f>
        <v>NA</v>
      </c>
      <c r="J36" s="86" t="str">
        <f>IF('P03'!$D28="NT","NT",IF($H$36="NCT","NC",IF('P03'!$D28="NC","NC",IF($H$36="CT","C",'P03'!$D28))))</f>
        <v>NA</v>
      </c>
      <c r="K36" s="86" t="str">
        <f>IF('P04'!$D28="NT","NT",IF($H$36="NCT","NC",IF('P04'!$D28="NC","NC",IF($H$36="CT","C",'P04'!$D28))))</f>
        <v>NA</v>
      </c>
      <c r="L36" s="86" t="str">
        <f>IF('P05'!$D28="NT","NT",IF($H$36="NCT","NC",IF('P05'!$D28="NC","NC",IF($H$36="CT","C",'P05'!$D28))))</f>
        <v>NA</v>
      </c>
      <c r="M36" s="86" t="str">
        <f>IF('P06'!$D28="NT","NT",IF($H$36="NCT","NC",IF('P06'!$D28="NC","NC",IF($H$36="CT","C",'P06'!$D28))))</f>
        <v>NA</v>
      </c>
      <c r="N36" s="86" t="str">
        <f>IF('P07'!$D28="NT","NT",IF($H$36="NCT","NC",IF('P07'!$D28="NC","NC",IF($H$36="CT","C",'P07'!$D28))))</f>
        <v>NA</v>
      </c>
      <c r="O36" s="86" t="str">
        <f>IF('P08'!$D28="NT","NT",IF($H$36="NCT","NC",IF('P08'!$D28="NC","NC",IF($H$36="CT","C",'P08'!$D28))))</f>
        <v>NA</v>
      </c>
      <c r="P36" s="86" t="str">
        <f>IF('P09'!$D28="NT","NT",IF($H$36="NCT","NC",IF('P09'!$D28="NC","NC",IF($H$36="CT","C",'P09'!$D28))))</f>
        <v>NA</v>
      </c>
      <c r="Q36" s="86" t="str">
        <f>IF('P10'!$D28="NT","NT",IF($H$36="NCT","NC",IF('P10'!$D28="NC","NC",IF($H$36="CT","C",'P10'!$D28))))</f>
        <v>NA</v>
      </c>
      <c r="R36" s="86" t="str">
        <f>IF('P11'!$D28="NT","NT",IF($H$36="NCT","NC",IF('P11'!$D28="NC","NC",IF($H$36="CT","C",'P11'!$D28))))</f>
        <v>NA</v>
      </c>
      <c r="S36" s="86" t="str">
        <f>IF('P12'!$D28="NT","NT",IF($H$36="NCT","NC",IF('P12'!$D28="NC","NC",IF($H$36="CT","C",'P12'!$D28))))</f>
        <v>NA</v>
      </c>
      <c r="T36" s="86" t="str">
        <f>IF('P13'!$D28="NT","NT",IF($H$36="NCT","NC",IF('P13'!$D28="NC","NC",IF($H$36="CT","C",'P13'!$D28))))</f>
        <v>NA</v>
      </c>
      <c r="U36" s="86" t="str">
        <f>IF('P14'!$D28="NT","NT",IF($H$36="NCT","NC",IF('P14'!$D28="NC","NC",IF($H$36="CT","C",'P14'!$D28))))</f>
        <v>NA</v>
      </c>
      <c r="V36" s="86" t="str">
        <f>IF('P15'!$D28="NT","NT",IF($H$36="NCT","NC",IF('P15'!$D28="NC","NC",IF($H$36="CT","C",'P15'!$D28))))</f>
        <v>NA</v>
      </c>
      <c r="W36" s="71"/>
    </row>
    <row r="37" spans="1:23" ht="45">
      <c r="A37" s="124"/>
      <c r="B37" s="82" t="s">
        <v>269</v>
      </c>
      <c r="C37" s="34" t="s">
        <v>270</v>
      </c>
      <c r="D37" s="82" t="str">
        <f t="shared" si="8"/>
        <v>NA</v>
      </c>
      <c r="E37" s="87">
        <f t="shared" si="9"/>
        <v>0</v>
      </c>
      <c r="F37" s="84">
        <f t="shared" si="10"/>
        <v>0</v>
      </c>
      <c r="G37" s="88">
        <f t="shared" si="11"/>
        <v>15</v>
      </c>
      <c r="H37" s="86" t="str">
        <f>'P01'!$D29</f>
        <v>NA</v>
      </c>
      <c r="I37" s="86" t="str">
        <f>IF('P02'!$D29="NT","NT",IF($H$37="NCT","NC",IF('P02'!$D29="NC","NC",IF($H$37="CT","C",'P02'!$D29))))</f>
        <v>NA</v>
      </c>
      <c r="J37" s="86" t="str">
        <f>IF('P03'!$D29="NT","NT",IF($H$37="NCT","NC",IF('P03'!$D29="NC","NC",IF($H$37="CT","C",'P03'!$D29))))</f>
        <v>NA</v>
      </c>
      <c r="K37" s="86" t="str">
        <f>IF('P04'!$D29="NT","NT",IF($H$37="NCT","NC",IF('P04'!$D29="NC","NC",IF($H$37="CT","C",'P04'!$D29))))</f>
        <v>NA</v>
      </c>
      <c r="L37" s="86" t="str">
        <f>IF('P05'!$D29="NT","NT",IF($H$37="NCT","NC",IF('P05'!$D29="NC","NC",IF($H$37="CT","C",'P05'!$D29))))</f>
        <v>NA</v>
      </c>
      <c r="M37" s="86" t="str">
        <f>IF('P06'!$D29="NT","NT",IF($H$37="NCT","NC",IF('P06'!$D29="NC","NC",IF($H$37="CT","C",'P06'!$D29))))</f>
        <v>NA</v>
      </c>
      <c r="N37" s="86" t="str">
        <f>IF('P07'!$D29="NT","NT",IF($H$37="NCT","NC",IF('P07'!$D29="NC","NC",IF($H$37="CT","C",'P07'!$D29))))</f>
        <v>NA</v>
      </c>
      <c r="O37" s="86" t="str">
        <f>IF('P08'!$D29="NT","NT",IF($H$37="NCT","NC",IF('P08'!$D29="NC","NC",IF($H$37="CT","C",'P08'!$D29))))</f>
        <v>NA</v>
      </c>
      <c r="P37" s="86" t="str">
        <f>IF('P09'!$D29="NT","NT",IF($H$37="NCT","NC",IF('P09'!$D29="NC","NC",IF($H$37="CT","C",'P09'!$D29))))</f>
        <v>NA</v>
      </c>
      <c r="Q37" s="86" t="str">
        <f>IF('P10'!$D29="NT","NT",IF($H$37="NCT","NC",IF('P10'!$D29="NC","NC",IF($H$37="CT","C",'P10'!$D29))))</f>
        <v>NA</v>
      </c>
      <c r="R37" s="86" t="str">
        <f>IF('P11'!$D29="NT","NT",IF($H$37="NCT","NC",IF('P11'!$D29="NC","NC",IF($H$37="CT","C",'P11'!$D29))))</f>
        <v>NA</v>
      </c>
      <c r="S37" s="86" t="str">
        <f>IF('P12'!$D29="NT","NT",IF($H$37="NCT","NC",IF('P12'!$D29="NC","NC",IF($H$37="CT","C",'P12'!$D29))))</f>
        <v>NA</v>
      </c>
      <c r="T37" s="86" t="str">
        <f>IF('P13'!$D29="NT","NT",IF($H$37="NCT","NC",IF('P13'!$D29="NC","NC",IF($H$37="CT","C",'P13'!$D29))))</f>
        <v>NA</v>
      </c>
      <c r="U37" s="86" t="str">
        <f>IF('P14'!$D29="NT","NT",IF($H$37="NCT","NC",IF('P14'!$D29="NC","NC",IF($H$37="CT","C",'P14'!$D29))))</f>
        <v>NA</v>
      </c>
      <c r="V37" s="86" t="str">
        <f>IF('P15'!$D29="NT","NT",IF($H$37="NCT","NC",IF('P15'!$D29="NC","NC",IF($H$37="CT","C",'P15'!$D29))))</f>
        <v>NA</v>
      </c>
      <c r="W37" s="71"/>
    </row>
    <row r="38" spans="1:23" ht="45">
      <c r="A38" s="124"/>
      <c r="B38" s="82" t="s">
        <v>271</v>
      </c>
      <c r="C38" s="34" t="s">
        <v>272</v>
      </c>
      <c r="D38" s="82" t="str">
        <f t="shared" si="8"/>
        <v>NA</v>
      </c>
      <c r="E38" s="87">
        <f t="shared" si="9"/>
        <v>0</v>
      </c>
      <c r="F38" s="84">
        <f t="shared" si="10"/>
        <v>0</v>
      </c>
      <c r="G38" s="88">
        <f t="shared" si="11"/>
        <v>15</v>
      </c>
      <c r="H38" s="86" t="str">
        <f>'P01'!$D30</f>
        <v>NA</v>
      </c>
      <c r="I38" s="86" t="str">
        <f>IF('P02'!$D30="NT","NT",IF($H$38="NCT","NC",IF('P02'!$D30="NC","NC",IF($H$38="CT","C",'P02'!$D30))))</f>
        <v>NA</v>
      </c>
      <c r="J38" s="86" t="str">
        <f>IF('P03'!$D30="NT","NT",IF($H$38="NCT","NC",IF('P03'!$D30="NC","NC",IF($H$38="CT","C",'P03'!$D30))))</f>
        <v>NA</v>
      </c>
      <c r="K38" s="86" t="str">
        <f>IF('P04'!$D30="NT","NT",IF($H$38="NCT","NC",IF('P04'!$D30="NC","NC",IF($H$38="CT","C",'P04'!$D30))))</f>
        <v>NA</v>
      </c>
      <c r="L38" s="86" t="str">
        <f>IF('P05'!$D30="NT","NT",IF($H$38="NCT","NC",IF('P05'!$D30="NC","NC",IF($H$38="CT","C",'P05'!$D30))))</f>
        <v>NA</v>
      </c>
      <c r="M38" s="86" t="str">
        <f>IF('P06'!$D30="NT","NT",IF($H$38="NCT","NC",IF('P06'!$D30="NC","NC",IF($H$38="CT","C",'P06'!$D30))))</f>
        <v>NA</v>
      </c>
      <c r="N38" s="86" t="str">
        <f>IF('P07'!$D30="NT","NT",IF($H$38="NCT","NC",IF('P07'!$D30="NC","NC",IF($H$38="CT","C",'P07'!$D30))))</f>
        <v>NA</v>
      </c>
      <c r="O38" s="86" t="str">
        <f>IF('P08'!$D30="NT","NT",IF($H$38="NCT","NC",IF('P08'!$D30="NC","NC",IF($H$38="CT","C",'P08'!$D30))))</f>
        <v>NA</v>
      </c>
      <c r="P38" s="86" t="str">
        <f>IF('P09'!$D30="NT","NT",IF($H$38="NCT","NC",IF('P09'!$D30="NC","NC",IF($H$38="CT","C",'P09'!$D30))))</f>
        <v>NA</v>
      </c>
      <c r="Q38" s="86" t="str">
        <f>IF('P10'!$D30="NT","NT",IF($H$38="NCT","NC",IF('P10'!$D30="NC","NC",IF($H$38="CT","C",'P10'!$D30))))</f>
        <v>NA</v>
      </c>
      <c r="R38" s="86" t="str">
        <f>IF('P11'!$D30="NT","NT",IF($H$38="NCT","NC",IF('P11'!$D30="NC","NC",IF($H$38="CT","C",'P11'!$D30))))</f>
        <v>NA</v>
      </c>
      <c r="S38" s="86" t="str">
        <f>IF('P12'!$D30="NT","NT",IF($H$38="NCT","NC",IF('P12'!$D30="NC","NC",IF($H$38="CT","C",'P12'!$D30))))</f>
        <v>NA</v>
      </c>
      <c r="T38" s="86" t="str">
        <f>IF('P13'!$D30="NT","NT",IF($H$38="NCT","NC",IF('P13'!$D30="NC","NC",IF($H$38="CT","C",'P13'!$D30))))</f>
        <v>NA</v>
      </c>
      <c r="U38" s="86" t="str">
        <f>IF('P14'!$D30="NT","NT",IF($H$38="NCT","NC",IF('P14'!$D30="NC","NC",IF($H$38="CT","C",'P14'!$D30))))</f>
        <v>NA</v>
      </c>
      <c r="V38" s="86" t="str">
        <f>IF('P15'!$D30="NT","NT",IF($H$38="NCT","NC",IF('P15'!$D30="NC","NC",IF($H$38="CT","C",'P15'!$D30))))</f>
        <v>NA</v>
      </c>
      <c r="W38" s="71"/>
    </row>
    <row r="39" spans="1:23">
      <c r="A39" s="89"/>
      <c r="B39" s="90"/>
      <c r="C39" s="90"/>
      <c r="D39" s="91"/>
      <c r="E39" s="92">
        <f>SUM(E26:E38)</f>
        <v>1</v>
      </c>
      <c r="F39" s="93">
        <f>SUM(F26:F38)</f>
        <v>2</v>
      </c>
      <c r="G39" s="94">
        <f>SUM(G26:G38)</f>
        <v>192</v>
      </c>
      <c r="H39" s="90"/>
      <c r="I39" s="90"/>
      <c r="J39" s="90"/>
      <c r="K39" s="90"/>
      <c r="L39" s="90"/>
      <c r="M39" s="90"/>
      <c r="N39" s="90"/>
      <c r="O39" s="90"/>
      <c r="P39" s="90"/>
      <c r="Q39" s="90"/>
      <c r="R39" s="90"/>
      <c r="S39" s="90"/>
      <c r="T39" s="90"/>
      <c r="U39" s="90"/>
      <c r="V39" s="90"/>
      <c r="W39" s="71"/>
    </row>
    <row r="40" spans="1:23" ht="30" customHeight="1">
      <c r="A40" s="123" t="s">
        <v>273</v>
      </c>
      <c r="B40" s="82" t="s">
        <v>274</v>
      </c>
      <c r="C40" s="34" t="s">
        <v>275</v>
      </c>
      <c r="D40" s="82" t="str">
        <f t="shared" si="8"/>
        <v>NA</v>
      </c>
      <c r="E40" s="87">
        <f t="shared" ref="E40:E47" si="12">COUNTIF(H40:V40,"C")</f>
        <v>0</v>
      </c>
      <c r="F40" s="84">
        <f t="shared" ref="F40:F47" si="13">COUNTIF(H40:V40,"NC")+COUNTIF(H40:V40,"NCT")</f>
        <v>0</v>
      </c>
      <c r="G40" s="88">
        <f t="shared" ref="G40:G47" si="14">COUNTIF(H40:V40,"NA")</f>
        <v>15</v>
      </c>
      <c r="H40" s="86" t="str">
        <f>'P01'!$D31</f>
        <v>NA</v>
      </c>
      <c r="I40" s="86" t="str">
        <f>IF('P02'!$D31="NT","NT",IF($H$40="NCT","NC",IF('P02'!$D31="NC","NC",IF($H$40="CT","C",'P02'!$D31))))</f>
        <v>NA</v>
      </c>
      <c r="J40" s="86" t="str">
        <f>IF('P03'!$D31="NT","NT",IF($H$40="NCT","NC",IF('P03'!$D31="NC","NC",IF($H$40="CT","C",'P03'!$D31))))</f>
        <v>NA</v>
      </c>
      <c r="K40" s="86" t="str">
        <f>IF('P04'!$D31="NT","NT",IF($H$40="NCT","NC",IF('P04'!$D31="NC","NC",IF($H$40="CT","C",'P04'!$D31))))</f>
        <v>NA</v>
      </c>
      <c r="L40" s="86" t="str">
        <f>IF('P05'!$D31="NT","NT",IF($H$40="NCT","NC",IF('P05'!$D31="NC","NC",IF($H$40="CT","C",'P05'!$D31))))</f>
        <v>NA</v>
      </c>
      <c r="M40" s="86" t="str">
        <f>IF('P06'!$D31="NT","NT",IF($H$40="NCT","NC",IF('P06'!$D31="NC","NC",IF($H$40="CT","C",'P06'!$D31))))</f>
        <v>NA</v>
      </c>
      <c r="N40" s="86" t="str">
        <f>IF('P07'!$D31="NT","NT",IF($H$40="NCT","NC",IF('P07'!$D31="NC","NC",IF($H$40="CT","C",'P07'!$D31))))</f>
        <v>NA</v>
      </c>
      <c r="O40" s="86" t="str">
        <f>IF('P08'!$D31="NT","NT",IF($H$40="NCT","NC",IF('P08'!$D31="NC","NC",IF($H$40="CT","C",'P08'!$D31))))</f>
        <v>NA</v>
      </c>
      <c r="P40" s="86" t="str">
        <f>IF('P09'!$D31="NT","NT",IF($H$40="NCT","NC",IF('P09'!$D31="NC","NC",IF($H$40="CT","C",'P09'!$D31))))</f>
        <v>NA</v>
      </c>
      <c r="Q40" s="86" t="str">
        <f>IF('P10'!$D31="NT","NT",IF($H$40="NCT","NC",IF('P10'!$D31="NC","NC",IF($H$40="CT","C",'P10'!$D31))))</f>
        <v>NA</v>
      </c>
      <c r="R40" s="86" t="str">
        <f>IF('P11'!$D31="NT","NT",IF($H$40="NCT","NC",IF('P11'!$D31="NC","NC",IF($H$40="CT","C",'P11'!$D31))))</f>
        <v>NA</v>
      </c>
      <c r="S40" s="86" t="str">
        <f>IF('P12'!$D31="NT","NT",IF($H$40="NCT","NC",IF('P12'!$D31="NC","NC",IF($H$40="CT","C",'P12'!$D31))))</f>
        <v>NA</v>
      </c>
      <c r="T40" s="86" t="str">
        <f>IF('P13'!$D31="NT","NT",IF($H$40="NCT","NC",IF('P13'!$D31="NC","NC",IF($H$40="CT","C",'P13'!$D31))))</f>
        <v>NA</v>
      </c>
      <c r="U40" s="86" t="str">
        <f>IF('P14'!$D31="NT","NT",IF($H$40="NCT","NC",IF('P14'!$D31="NC","NC",IF($H$40="CT","C",'P14'!$D31))))</f>
        <v>NA</v>
      </c>
      <c r="V40" s="86" t="str">
        <f>IF('P15'!$D31="NT","NT",IF($H$40="NCT","NC",IF('P15'!$D31="NC","NC",IF($H$40="CT","C",'P15'!$D31))))</f>
        <v>NA</v>
      </c>
      <c r="W40" s="71"/>
    </row>
    <row r="41" spans="1:23" ht="45">
      <c r="A41" s="124"/>
      <c r="B41" s="82" t="s">
        <v>276</v>
      </c>
      <c r="C41" s="34" t="s">
        <v>277</v>
      </c>
      <c r="D41" s="82" t="str">
        <f t="shared" si="8"/>
        <v>NA</v>
      </c>
      <c r="E41" s="87">
        <f t="shared" si="12"/>
        <v>0</v>
      </c>
      <c r="F41" s="84">
        <f t="shared" si="13"/>
        <v>0</v>
      </c>
      <c r="G41" s="88">
        <f t="shared" si="14"/>
        <v>15</v>
      </c>
      <c r="H41" s="86" t="str">
        <f>'P01'!$D32</f>
        <v>NA</v>
      </c>
      <c r="I41" s="86" t="str">
        <f>IF('P02'!$D32="NT","NT",IF($H$41="NCT","NC",IF('P02'!$D32="NC","NC",IF($H$41="CT","C",'P02'!$D32))))</f>
        <v>NA</v>
      </c>
      <c r="J41" s="86" t="str">
        <f>IF('P03'!$D32="NT","NT",IF($H$41="NCT","NC",IF('P03'!$D32="NC","NC",IF($H$41="CT","C",'P03'!$D32))))</f>
        <v>NA</v>
      </c>
      <c r="K41" s="86" t="str">
        <f>IF('P04'!$D32="NT","NT",IF($H$41="NCT","NC",IF('P04'!$D32="NC","NC",IF($H$41="CT","C",'P04'!$D32))))</f>
        <v>NA</v>
      </c>
      <c r="L41" s="86" t="str">
        <f>IF('P05'!$D32="NT","NT",IF($H$41="NCT","NC",IF('P05'!$D32="NC","NC",IF($H$41="CT","C",'P05'!$D32))))</f>
        <v>NA</v>
      </c>
      <c r="M41" s="86" t="str">
        <f>IF('P06'!$D32="NT","NT",IF($H$41="NCT","NC",IF('P06'!$D32="NC","NC",IF($H$41="CT","C",'P06'!$D32))))</f>
        <v>NA</v>
      </c>
      <c r="N41" s="86" t="str">
        <f>IF('P07'!$D32="NT","NT",IF($H$41="NCT","NC",IF('P07'!$D32="NC","NC",IF($H$41="CT","C",'P07'!$D32))))</f>
        <v>NA</v>
      </c>
      <c r="O41" s="86" t="str">
        <f>IF('P08'!$D32="NT","NT",IF($H$41="NCT","NC",IF('P08'!$D32="NC","NC",IF($H$41="CT","C",'P08'!$D32))))</f>
        <v>NA</v>
      </c>
      <c r="P41" s="86" t="str">
        <f>IF('P09'!$D32="NT","NT",IF($H$41="NCT","NC",IF('P09'!$D32="NC","NC",IF($H$41="CT","C",'P09'!$D32))))</f>
        <v>NA</v>
      </c>
      <c r="Q41" s="86" t="str">
        <f>IF('P10'!$D32="NT","NT",IF($H$41="NCT","NC",IF('P10'!$D32="NC","NC",IF($H$41="CT","C",'P10'!$D32))))</f>
        <v>NA</v>
      </c>
      <c r="R41" s="86" t="str">
        <f>IF('P11'!$D32="NT","NT",IF($H$41="NCT","NC",IF('P11'!$D32="NC","NC",IF($H$41="CT","C",'P11'!$D32))))</f>
        <v>NA</v>
      </c>
      <c r="S41" s="86" t="str">
        <f>IF('P12'!$D32="NT","NT",IF($H$41="NCT","NC",IF('P12'!$D32="NC","NC",IF($H$41="CT","C",'P12'!$D32))))</f>
        <v>NA</v>
      </c>
      <c r="T41" s="86" t="str">
        <f>IF('P13'!$D32="NT","NT",IF($H$41="NCT","NC",IF('P13'!$D32="NC","NC",IF($H$41="CT","C",'P13'!$D32))))</f>
        <v>NA</v>
      </c>
      <c r="U41" s="86" t="str">
        <f>IF('P14'!$D32="NT","NT",IF($H$41="NCT","NC",IF('P14'!$D32="NC","NC",IF($H$41="CT","C",'P14'!$D32))))</f>
        <v>NA</v>
      </c>
      <c r="V41" s="86" t="str">
        <f>IF('P15'!$D32="NT","NT",IF($H$41="NCT","NC",IF('P15'!$D32="NC","NC",IF($H$41="CT","C",'P15'!$D32))))</f>
        <v>NA</v>
      </c>
      <c r="W41" s="71"/>
    </row>
    <row r="42" spans="1:23" ht="45">
      <c r="A42" s="124"/>
      <c r="B42" s="82" t="s">
        <v>278</v>
      </c>
      <c r="C42" s="34" t="s">
        <v>279</v>
      </c>
      <c r="D42" s="82" t="str">
        <f t="shared" si="8"/>
        <v>NA</v>
      </c>
      <c r="E42" s="87">
        <f t="shared" si="12"/>
        <v>0</v>
      </c>
      <c r="F42" s="84">
        <f t="shared" si="13"/>
        <v>0</v>
      </c>
      <c r="G42" s="88">
        <f t="shared" si="14"/>
        <v>15</v>
      </c>
      <c r="H42" s="86" t="str">
        <f>'P01'!$D33</f>
        <v>NA</v>
      </c>
      <c r="I42" s="86" t="str">
        <f>IF('P02'!$D33="NT","NT",IF($H$42="NCT","NC",IF('P02'!$D33="NC","NC",IF($H$42="CT","C",'P02'!$D33))))</f>
        <v>NA</v>
      </c>
      <c r="J42" s="86" t="str">
        <f>IF('P03'!$D33="NT","NT",IF($H$42="NCT","NC",IF('P03'!$D33="NC","NC",IF($H$42="CT","C",'P03'!$D33))))</f>
        <v>NA</v>
      </c>
      <c r="K42" s="86" t="str">
        <f>IF('P04'!$D33="NT","NT",IF($H$42="NCT","NC",IF('P04'!$D33="NC","NC",IF($H$42="CT","C",'P04'!$D33))))</f>
        <v>NA</v>
      </c>
      <c r="L42" s="86" t="str">
        <f>IF('P05'!$D33="NT","NT",IF($H$42="NCT","NC",IF('P05'!$D33="NC","NC",IF($H$42="CT","C",'P05'!$D33))))</f>
        <v>NA</v>
      </c>
      <c r="M42" s="86" t="str">
        <f>IF('P06'!$D33="NT","NT",IF($H$42="NCT","NC",IF('P06'!$D33="NC","NC",IF($H$42="CT","C",'P06'!$D33))))</f>
        <v>NA</v>
      </c>
      <c r="N42" s="86" t="str">
        <f>IF('P07'!$D33="NT","NT",IF($H$42="NCT","NC",IF('P07'!$D33="NC","NC",IF($H$42="CT","C",'P07'!$D33))))</f>
        <v>NA</v>
      </c>
      <c r="O42" s="86" t="str">
        <f>IF('P08'!$D33="NT","NT",IF($H$42="NCT","NC",IF('P08'!$D33="NC","NC",IF($H$42="CT","C",'P08'!$D33))))</f>
        <v>NA</v>
      </c>
      <c r="P42" s="86" t="str">
        <f>IF('P09'!$D33="NT","NT",IF($H$42="NCT","NC",IF('P09'!$D33="NC","NC",IF($H$42="CT","C",'P09'!$D33))))</f>
        <v>NA</v>
      </c>
      <c r="Q42" s="86" t="str">
        <f>IF('P10'!$D33="NT","NT",IF($H$42="NCT","NC",IF('P10'!$D33="NC","NC",IF($H$42="CT","C",'P10'!$D33))))</f>
        <v>NA</v>
      </c>
      <c r="R42" s="86" t="str">
        <f>IF('P11'!$D33="NT","NT",IF($H$42="NCT","NC",IF('P11'!$D33="NC","NC",IF($H$42="CT","C",'P11'!$D33))))</f>
        <v>NA</v>
      </c>
      <c r="S42" s="86" t="str">
        <f>IF('P12'!$D33="NT","NT",IF($H$42="NCT","NC",IF('P12'!$D33="NC","NC",IF($H$42="CT","C",'P12'!$D33))))</f>
        <v>NA</v>
      </c>
      <c r="T42" s="86" t="str">
        <f>IF('P13'!$D33="NT","NT",IF($H$42="NCT","NC",IF('P13'!$D33="NC","NC",IF($H$42="CT","C",'P13'!$D33))))</f>
        <v>NA</v>
      </c>
      <c r="U42" s="86" t="str">
        <f>IF('P14'!$D33="NT","NT",IF($H$42="NCT","NC",IF('P14'!$D33="NC","NC",IF($H$42="CT","C",'P14'!$D33))))</f>
        <v>NA</v>
      </c>
      <c r="V42" s="86" t="str">
        <f>IF('P15'!$D33="NT","NT",IF($H$42="NCT","NC",IF('P15'!$D33="NC","NC",IF($H$42="CT","C",'P15'!$D33))))</f>
        <v>NA</v>
      </c>
      <c r="W42" s="71"/>
    </row>
    <row r="43" spans="1:23" ht="45">
      <c r="A43" s="124"/>
      <c r="B43" s="82" t="s">
        <v>280</v>
      </c>
      <c r="C43" s="34" t="s">
        <v>281</v>
      </c>
      <c r="D43" s="82" t="str">
        <f t="shared" si="8"/>
        <v>NC</v>
      </c>
      <c r="E43" s="87">
        <f t="shared" si="12"/>
        <v>0</v>
      </c>
      <c r="F43" s="84">
        <f t="shared" si="13"/>
        <v>1</v>
      </c>
      <c r="G43" s="88">
        <f t="shared" si="14"/>
        <v>14</v>
      </c>
      <c r="H43" s="86" t="str">
        <f>'P01'!$D34</f>
        <v>NA</v>
      </c>
      <c r="I43" s="86" t="str">
        <f>IF('P02'!$D34="NT","NT",IF($H$43="NCT","NC",IF('P02'!$D34="NC","NC",IF($H$43="CT","C",'P02'!$D34))))</f>
        <v>NA</v>
      </c>
      <c r="J43" s="86" t="str">
        <f>IF('P03'!$D34="NT","NT",IF($H$43="NCT","NC",IF('P03'!$D34="NC","NC",IF($H$43="CT","C",'P03'!$D34))))</f>
        <v>NA</v>
      </c>
      <c r="K43" s="86" t="str">
        <f>IF('P04'!$D34="NT","NT",IF($H$43="NCT","NC",IF('P04'!$D34="NC","NC",IF($H$43="CT","C",'P04'!$D34))))</f>
        <v>NA</v>
      </c>
      <c r="L43" s="86" t="str">
        <f>IF('P05'!$D34="NT","NT",IF($H$43="NCT","NC",IF('P05'!$D34="NC","NC",IF($H$43="CT","C",'P05'!$D34))))</f>
        <v>NA</v>
      </c>
      <c r="M43" s="86" t="str">
        <f>IF('P06'!$D34="NT","NT",IF($H$43="NCT","NC",IF('P06'!$D34="NC","NC",IF($H$43="CT","C",'P06'!$D34))))</f>
        <v>NA</v>
      </c>
      <c r="N43" s="86" t="str">
        <f>IF('P07'!$D34="NT","NT",IF($H$43="NCT","NC",IF('P07'!$D34="NC","NC",IF($H$43="CT","C",'P07'!$D34))))</f>
        <v>NA</v>
      </c>
      <c r="O43" s="86" t="str">
        <f>IF('P08'!$D34="NT","NT",IF($H$43="NCT","NC",IF('P08'!$D34="NC","NC",IF($H$43="CT","C",'P08'!$D34))))</f>
        <v>NC</v>
      </c>
      <c r="P43" s="86" t="str">
        <f>IF('P09'!$D34="NT","NT",IF($H$43="NCT","NC",IF('P09'!$D34="NC","NC",IF($H$43="CT","C",'P09'!$D34))))</f>
        <v>NA</v>
      </c>
      <c r="Q43" s="86" t="str">
        <f>IF('P10'!$D34="NT","NT",IF($H$43="NCT","NC",IF('P10'!$D34="NC","NC",IF($H$43="CT","C",'P10'!$D34))))</f>
        <v>NA</v>
      </c>
      <c r="R43" s="86" t="str">
        <f>IF('P11'!$D34="NT","NT",IF($H$43="NCT","NC",IF('P11'!$D34="NC","NC",IF($H$43="CT","C",'P11'!$D34))))</f>
        <v>NA</v>
      </c>
      <c r="S43" s="86" t="str">
        <f>IF('P12'!$D34="NT","NT",IF($H$43="NCT","NC",IF('P12'!$D34="NC","NC",IF($H$43="CT","C",'P12'!$D34))))</f>
        <v>NA</v>
      </c>
      <c r="T43" s="86" t="str">
        <f>IF('P13'!$D34="NT","NT",IF($H$43="NCT","NC",IF('P13'!$D34="NC","NC",IF($H$43="CT","C",'P13'!$D34))))</f>
        <v>NA</v>
      </c>
      <c r="U43" s="86" t="str">
        <f>IF('P14'!$D34="NT","NT",IF($H$43="NCT","NC",IF('P14'!$D34="NC","NC",IF($H$43="CT","C",'P14'!$D34))))</f>
        <v>NA</v>
      </c>
      <c r="V43" s="86" t="str">
        <f>IF('P15'!$D34="NT","NT",IF($H$43="NCT","NC",IF('P15'!$D34="NC","NC",IF($H$43="CT","C",'P15'!$D34))))</f>
        <v>NA</v>
      </c>
      <c r="W43" s="71"/>
    </row>
    <row r="44" spans="1:23" ht="30">
      <c r="A44" s="124"/>
      <c r="B44" s="82" t="s">
        <v>282</v>
      </c>
      <c r="C44" s="34" t="s">
        <v>283</v>
      </c>
      <c r="D44" s="82" t="str">
        <f t="shared" si="8"/>
        <v>NA</v>
      </c>
      <c r="E44" s="87">
        <f t="shared" si="12"/>
        <v>0</v>
      </c>
      <c r="F44" s="84">
        <f t="shared" si="13"/>
        <v>0</v>
      </c>
      <c r="G44" s="88">
        <f t="shared" si="14"/>
        <v>15</v>
      </c>
      <c r="H44" s="86" t="str">
        <f>'P01'!$D35</f>
        <v>NA</v>
      </c>
      <c r="I44" s="86" t="str">
        <f>IF('P02'!$D35="NT","NT",IF($H$44="NCT","NC",IF('P02'!$D35="NC","NC",IF($H$44="CT","C",'P02'!$D35))))</f>
        <v>NA</v>
      </c>
      <c r="J44" s="86" t="str">
        <f>IF('P03'!$D35="NT","NT",IF($H$44="NCT","NC",IF('P03'!$D35="NC","NC",IF($H$44="CT","C",'P03'!$D35))))</f>
        <v>NA</v>
      </c>
      <c r="K44" s="86" t="str">
        <f>IF('P04'!$D35="NT","NT",IF($H$44="NCT","NC",IF('P04'!$D35="NC","NC",IF($H$44="CT","C",'P04'!$D35))))</f>
        <v>NA</v>
      </c>
      <c r="L44" s="86" t="str">
        <f>IF('P05'!$D35="NT","NT",IF($H$44="NCT","NC",IF('P05'!$D35="NC","NC",IF($H$44="CT","C",'P05'!$D35))))</f>
        <v>NA</v>
      </c>
      <c r="M44" s="86" t="str">
        <f>IF('P06'!$D35="NT","NT",IF($H$44="NCT","NC",IF('P06'!$D35="NC","NC",IF($H$44="CT","C",'P06'!$D35))))</f>
        <v>NA</v>
      </c>
      <c r="N44" s="86" t="str">
        <f>IF('P07'!$D35="NT","NT",IF($H$44="NCT","NC",IF('P07'!$D35="NC","NC",IF($H$44="CT","C",'P07'!$D35))))</f>
        <v>NA</v>
      </c>
      <c r="O44" s="86" t="str">
        <f>IF('P08'!$D35="NT","NT",IF($H$44="NCT","NC",IF('P08'!$D35="NC","NC",IF($H$44="CT","C",'P08'!$D35))))</f>
        <v>NA</v>
      </c>
      <c r="P44" s="86" t="str">
        <f>IF('P09'!$D35="NT","NT",IF($H$44="NCT","NC",IF('P09'!$D35="NC","NC",IF($H$44="CT","C",'P09'!$D35))))</f>
        <v>NA</v>
      </c>
      <c r="Q44" s="86" t="str">
        <f>IF('P10'!$D35="NT","NT",IF($H$44="NCT","NC",IF('P10'!$D35="NC","NC",IF($H$44="CT","C",'P10'!$D35))))</f>
        <v>NA</v>
      </c>
      <c r="R44" s="86" t="str">
        <f>IF('P11'!$D35="NT","NT",IF($H$44="NCT","NC",IF('P11'!$D35="NC","NC",IF($H$44="CT","C",'P11'!$D35))))</f>
        <v>NA</v>
      </c>
      <c r="S44" s="86" t="str">
        <f>IF('P12'!$D35="NT","NT",IF($H$44="NCT","NC",IF('P12'!$D35="NC","NC",IF($H$44="CT","C",'P12'!$D35))))</f>
        <v>NA</v>
      </c>
      <c r="T44" s="86" t="str">
        <f>IF('P13'!$D35="NT","NT",IF($H$44="NCT","NC",IF('P13'!$D35="NC","NC",IF($H$44="CT","C",'P13'!$D35))))</f>
        <v>NA</v>
      </c>
      <c r="U44" s="86" t="str">
        <f>IF('P14'!$D35="NT","NT",IF($H$44="NCT","NC",IF('P14'!$D35="NC","NC",IF($H$44="CT","C",'P14'!$D35))))</f>
        <v>NA</v>
      </c>
      <c r="V44" s="86" t="str">
        <f>IF('P15'!$D35="NT","NT",IF($H$44="NCT","NC",IF('P15'!$D35="NC","NC",IF($H$44="CT","C",'P15'!$D35))))</f>
        <v>NA</v>
      </c>
      <c r="W44" s="71"/>
    </row>
    <row r="45" spans="1:23" ht="45">
      <c r="A45" s="124"/>
      <c r="B45" s="82" t="s">
        <v>284</v>
      </c>
      <c r="C45" s="34" t="s">
        <v>285</v>
      </c>
      <c r="D45" s="82" t="str">
        <f t="shared" si="8"/>
        <v>C</v>
      </c>
      <c r="E45" s="87">
        <f t="shared" si="12"/>
        <v>2</v>
      </c>
      <c r="F45" s="84">
        <f t="shared" si="13"/>
        <v>0</v>
      </c>
      <c r="G45" s="88">
        <f t="shared" si="14"/>
        <v>13</v>
      </c>
      <c r="H45" s="86" t="str">
        <f>'P01'!$D36</f>
        <v>NA</v>
      </c>
      <c r="I45" s="86" t="str">
        <f>IF('P02'!$D36="NT","NT",IF($H$45="NCT","NC",IF('P02'!$D36="NC","NC",IF($H$45="CT","C",'P02'!$D36))))</f>
        <v>NA</v>
      </c>
      <c r="J45" s="86" t="str">
        <f>IF('P03'!$D36="NT","NT",IF($H$45="NCT","NC",IF('P03'!$D36="NC","NC",IF($H$45="CT","C",'P03'!$D36))))</f>
        <v>NA</v>
      </c>
      <c r="K45" s="86" t="str">
        <f>IF('P04'!$D36="NT","NT",IF($H$45="NCT","NC",IF('P04'!$D36="NC","NC",IF($H$45="CT","C",'P04'!$D36))))</f>
        <v>NA</v>
      </c>
      <c r="L45" s="86" t="str">
        <f>IF('P05'!$D36="NT","NT",IF($H$45="NCT","NC",IF('P05'!$D36="NC","NC",IF($H$45="CT","C",'P05'!$D36))))</f>
        <v>NA</v>
      </c>
      <c r="M45" s="86" t="str">
        <f>IF('P06'!$D36="NT","NT",IF($H$45="NCT","NC",IF('P06'!$D36="NC","NC",IF($H$45="CT","C",'P06'!$D36))))</f>
        <v>NA</v>
      </c>
      <c r="N45" s="86" t="str">
        <f>IF('P07'!$D36="NT","NT",IF($H$45="NCT","NC",IF('P07'!$D36="NC","NC",IF($H$45="CT","C",'P07'!$D36))))</f>
        <v>NA</v>
      </c>
      <c r="O45" s="86" t="str">
        <f>IF('P08'!$D36="NT","NT",IF($H$45="NCT","NC",IF('P08'!$D36="NC","NC",IF($H$45="CT","C",'P08'!$D36))))</f>
        <v>C</v>
      </c>
      <c r="P45" s="86" t="str">
        <f>IF('P09'!$D36="NT","NT",IF($H$45="NCT","NC",IF('P09'!$D36="NC","NC",IF($H$45="CT","C",'P09'!$D36))))</f>
        <v>NA</v>
      </c>
      <c r="Q45" s="86" t="str">
        <f>IF('P10'!$D36="NT","NT",IF($H$45="NCT","NC",IF('P10'!$D36="NC","NC",IF($H$45="CT","C",'P10'!$D36))))</f>
        <v>NA</v>
      </c>
      <c r="R45" s="86" t="str">
        <f>IF('P11'!$D36="NT","NT",IF($H$45="NCT","NC",IF('P11'!$D36="NC","NC",IF($H$45="CT","C",'P11'!$D36))))</f>
        <v>NA</v>
      </c>
      <c r="S45" s="86" t="str">
        <f>IF('P12'!$D36="NT","NT",IF($H$45="NCT","NC",IF('P12'!$D36="NC","NC",IF($H$45="CT","C",'P12'!$D36))))</f>
        <v>NA</v>
      </c>
      <c r="T45" s="86" t="str">
        <f>IF('P13'!$D36="NT","NT",IF($H$45="NCT","NC",IF('P13'!$D36="NC","NC",IF($H$45="CT","C",'P13'!$D36))))</f>
        <v>C</v>
      </c>
      <c r="U45" s="86" t="str">
        <f>IF('P14'!$D36="NT","NT",IF($H$45="NCT","NC",IF('P14'!$D36="NC","NC",IF($H$45="CT","C",'P14'!$D36))))</f>
        <v>NA</v>
      </c>
      <c r="V45" s="86" t="str">
        <f>IF('P15'!$D36="NT","NT",IF($H$45="NCT","NC",IF('P15'!$D36="NC","NC",IF($H$45="CT","C",'P15'!$D36))))</f>
        <v>NA</v>
      </c>
      <c r="W45" s="71"/>
    </row>
    <row r="46" spans="1:23" ht="75">
      <c r="A46" s="124"/>
      <c r="B46" s="82" t="s">
        <v>286</v>
      </c>
      <c r="C46" s="34" t="s">
        <v>287</v>
      </c>
      <c r="D46" s="82" t="str">
        <f t="shared" si="8"/>
        <v>NC</v>
      </c>
      <c r="E46" s="87">
        <f t="shared" si="12"/>
        <v>1</v>
      </c>
      <c r="F46" s="84">
        <f t="shared" si="13"/>
        <v>1</v>
      </c>
      <c r="G46" s="88">
        <f t="shared" si="14"/>
        <v>13</v>
      </c>
      <c r="H46" s="86" t="str">
        <f>'P01'!$D37</f>
        <v>NA</v>
      </c>
      <c r="I46" s="86" t="str">
        <f>IF('P02'!$D37="NT","NT",IF($H$46="NCT","NC",IF('P02'!$D37="NC","NC",IF($H$46="CT","C",'P02'!$D37))))</f>
        <v>NA</v>
      </c>
      <c r="J46" s="86" t="str">
        <f>IF('P03'!$D37="NT","NT",IF($H$46="NCT","NC",IF('P03'!$D37="NC","NC",IF($H$46="CT","C",'P03'!$D37))))</f>
        <v>NA</v>
      </c>
      <c r="K46" s="86" t="str">
        <f>IF('P04'!$D37="NT","NT",IF($H$46="NCT","NC",IF('P04'!$D37="NC","NC",IF($H$46="CT","C",'P04'!$D37))))</f>
        <v>NA</v>
      </c>
      <c r="L46" s="86" t="str">
        <f>IF('P05'!$D37="NT","NT",IF($H$46="NCT","NC",IF('P05'!$D37="NC","NC",IF($H$46="CT","C",'P05'!$D37))))</f>
        <v>NA</v>
      </c>
      <c r="M46" s="86" t="str">
        <f>IF('P06'!$D37="NT","NT",IF($H$46="NCT","NC",IF('P06'!$D37="NC","NC",IF($H$46="CT","C",'P06'!$D37))))</f>
        <v>NA</v>
      </c>
      <c r="N46" s="86" t="str">
        <f>IF('P07'!$D37="NT","NT",IF($H$46="NCT","NC",IF('P07'!$D37="NC","NC",IF($H$46="CT","C",'P07'!$D37))))</f>
        <v>NA</v>
      </c>
      <c r="O46" s="86" t="str">
        <f>IF('P08'!$D37="NT","NT",IF($H$46="NCT","NC",IF('P08'!$D37="NC","NC",IF($H$46="CT","C",'P08'!$D37))))</f>
        <v>C</v>
      </c>
      <c r="P46" s="86" t="str">
        <f>IF('P09'!$D37="NT","NT",IF($H$46="NCT","NC",IF('P09'!$D37="NC","NC",IF($H$46="CT","C",'P09'!$D37))))</f>
        <v>NA</v>
      </c>
      <c r="Q46" s="86" t="str">
        <f>IF('P10'!$D37="NT","NT",IF($H$46="NCT","NC",IF('P10'!$D37="NC","NC",IF($H$46="CT","C",'P10'!$D37))))</f>
        <v>NA</v>
      </c>
      <c r="R46" s="86" t="str">
        <f>IF('P11'!$D37="NT","NT",IF($H$46="NCT","NC",IF('P11'!$D37="NC","NC",IF($H$46="CT","C",'P11'!$D37))))</f>
        <v>NA</v>
      </c>
      <c r="S46" s="86" t="str">
        <f>IF('P12'!$D37="NT","NT",IF($H$46="NCT","NC",IF('P12'!$D37="NC","NC",IF($H$46="CT","C",'P12'!$D37))))</f>
        <v>NA</v>
      </c>
      <c r="T46" s="86" t="str">
        <f>IF('P13'!$D37="NT","NT",IF($H$46="NCT","NC",IF('P13'!$D37="NC","NC",IF($H$46="CT","C",'P13'!$D37))))</f>
        <v>NC</v>
      </c>
      <c r="U46" s="86" t="str">
        <f>IF('P14'!$D37="NT","NT",IF($H$46="NCT","NC",IF('P14'!$D37="NC","NC",IF($H$46="CT","C",'P14'!$D37))))</f>
        <v>NA</v>
      </c>
      <c r="V46" s="86" t="str">
        <f>IF('P15'!$D37="NT","NT",IF($H$46="NCT","NC",IF('P15'!$D37="NC","NC",IF($H$46="CT","C",'P15'!$D37))))</f>
        <v>NA</v>
      </c>
      <c r="W46" s="71"/>
    </row>
    <row r="47" spans="1:23" ht="60">
      <c r="A47" s="124"/>
      <c r="B47" s="82" t="s">
        <v>288</v>
      </c>
      <c r="C47" s="34" t="s">
        <v>289</v>
      </c>
      <c r="D47" s="82" t="str">
        <f t="shared" si="8"/>
        <v>NA</v>
      </c>
      <c r="E47" s="87">
        <f t="shared" si="12"/>
        <v>0</v>
      </c>
      <c r="F47" s="84">
        <f t="shared" si="13"/>
        <v>0</v>
      </c>
      <c r="G47" s="88">
        <f t="shared" si="14"/>
        <v>15</v>
      </c>
      <c r="H47" s="86" t="str">
        <f>'P01'!$D38</f>
        <v>NA</v>
      </c>
      <c r="I47" s="86" t="str">
        <f>IF('P02'!$D38="NT","NT",IF($H$47="NCT","NC",IF('P02'!$D38="NC","NC",IF($H$47="CT","C",'P02'!$D38))))</f>
        <v>NA</v>
      </c>
      <c r="J47" s="86" t="str">
        <f>IF('P03'!$D38="NT","NT",IF($H$47="NCT","NC",IF('P03'!$D38="NC","NC",IF($H$47="CT","C",'P03'!$D38))))</f>
        <v>NA</v>
      </c>
      <c r="K47" s="86" t="str">
        <f>IF('P04'!$D38="NT","NT",IF($H$47="NCT","NC",IF('P04'!$D38="NC","NC",IF($H$47="CT","C",'P04'!$D38))))</f>
        <v>NA</v>
      </c>
      <c r="L47" s="86" t="str">
        <f>IF('P05'!$D38="NT","NT",IF($H$47="NCT","NC",IF('P05'!$D38="NC","NC",IF($H$47="CT","C",'P05'!$D38))))</f>
        <v>NA</v>
      </c>
      <c r="M47" s="86" t="str">
        <f>IF('P06'!$D38="NT","NT",IF($H$47="NCT","NC",IF('P06'!$D38="NC","NC",IF($H$47="CT","C",'P06'!$D38))))</f>
        <v>NA</v>
      </c>
      <c r="N47" s="86" t="str">
        <f>IF('P07'!$D38="NT","NT",IF($H$47="NCT","NC",IF('P07'!$D38="NC","NC",IF($H$47="CT","C",'P07'!$D38))))</f>
        <v>NA</v>
      </c>
      <c r="O47" s="86" t="str">
        <f>IF('P08'!$D38="NT","NT",IF($H$47="NCT","NC",IF('P08'!$D38="NC","NC",IF($H$47="CT","C",'P08'!$D38))))</f>
        <v>NA</v>
      </c>
      <c r="P47" s="86" t="str">
        <f>IF('P09'!$D38="NT","NT",IF($H$47="NCT","NC",IF('P09'!$D38="NC","NC",IF($H$47="CT","C",'P09'!$D38))))</f>
        <v>NA</v>
      </c>
      <c r="Q47" s="86" t="str">
        <f>IF('P10'!$D38="NT","NT",IF($H$47="NCT","NC",IF('P10'!$D38="NC","NC",IF($H$47="CT","C",'P10'!$D38))))</f>
        <v>NA</v>
      </c>
      <c r="R47" s="86" t="str">
        <f>IF('P11'!$D38="NT","NT",IF($H$47="NCT","NC",IF('P11'!$D38="NC","NC",IF($H$47="CT","C",'P11'!$D38))))</f>
        <v>NA</v>
      </c>
      <c r="S47" s="86" t="str">
        <f>IF('P12'!$D38="NT","NT",IF($H$47="NCT","NC",IF('P12'!$D38="NC","NC",IF($H$47="CT","C",'P12'!$D38))))</f>
        <v>NA</v>
      </c>
      <c r="T47" s="86" t="str">
        <f>IF('P13'!$D38="NT","NT",IF($H$47="NCT","NC",IF('P13'!$D38="NC","NC",IF($H$47="CT","C",'P13'!$D38))))</f>
        <v>NA</v>
      </c>
      <c r="U47" s="86" t="str">
        <f>IF('P14'!$D38="NT","NT",IF($H$47="NCT","NC",IF('P14'!$D38="NC","NC",IF($H$47="CT","C",'P14'!$D38))))</f>
        <v>NA</v>
      </c>
      <c r="V47" s="86" t="str">
        <f>IF('P15'!$D38="NT","NT",IF($H$47="NCT","NC",IF('P15'!$D38="NC","NC",IF($H$47="CT","C",'P15'!$D38))))</f>
        <v>NA</v>
      </c>
      <c r="W47" s="71"/>
    </row>
    <row r="48" spans="1:23">
      <c r="A48" s="89"/>
      <c r="B48" s="90"/>
      <c r="C48" s="90"/>
      <c r="D48" s="91"/>
      <c r="E48" s="92">
        <f>SUM(E40:E47)</f>
        <v>3</v>
      </c>
      <c r="F48" s="93">
        <f>SUM(F40:F47)</f>
        <v>2</v>
      </c>
      <c r="G48" s="94">
        <f>SUM(G40:G47)</f>
        <v>115</v>
      </c>
      <c r="H48" s="90"/>
      <c r="I48" s="90"/>
      <c r="J48" s="90"/>
      <c r="K48" s="90"/>
      <c r="L48" s="90"/>
      <c r="M48" s="90"/>
      <c r="N48" s="90"/>
      <c r="O48" s="90"/>
      <c r="P48" s="90"/>
      <c r="Q48" s="90"/>
      <c r="R48" s="90"/>
      <c r="S48" s="90"/>
      <c r="T48" s="90"/>
      <c r="U48" s="90"/>
      <c r="V48" s="90"/>
      <c r="W48" s="71"/>
    </row>
    <row r="49" spans="1:23" ht="30" customHeight="1">
      <c r="A49" s="123" t="s">
        <v>290</v>
      </c>
      <c r="B49" s="82" t="s">
        <v>291</v>
      </c>
      <c r="C49" s="34" t="s">
        <v>292</v>
      </c>
      <c r="D49" s="82" t="str">
        <f t="shared" si="8"/>
        <v>NC</v>
      </c>
      <c r="E49" s="87">
        <f>COUNTIF(H49:V49,"C")</f>
        <v>5</v>
      </c>
      <c r="F49" s="84">
        <f>COUNTIF(H49:V49,"NC")+COUNTIF(H49:V49,"NCT")</f>
        <v>10</v>
      </c>
      <c r="G49" s="88">
        <f>COUNTIF(H49:V49,"NA")</f>
        <v>0</v>
      </c>
      <c r="H49" s="86" t="str">
        <f>'P01'!$D39</f>
        <v>NC</v>
      </c>
      <c r="I49" s="86" t="str">
        <f>IF('P02'!$D39="NT","NT",IF($H$49="NCT","NC",IF('P02'!$D39="NC","NC",IF($H$49="CT","C",'P02'!$D39))))</f>
        <v>NC</v>
      </c>
      <c r="J49" s="86" t="str">
        <f>IF('P03'!$D39="NT","NT",IF($H$49="NCT","NC",IF('P03'!$D39="NC","NC",IF($H$49="CT","C",'P03'!$D39))))</f>
        <v>NC</v>
      </c>
      <c r="K49" s="86" t="str">
        <f>IF('P04'!$D39="NT","NT",IF($H$49="NCT","NC",IF('P04'!$D39="NC","NC",IF($H$49="CT","C",'P04'!$D39))))</f>
        <v>C</v>
      </c>
      <c r="L49" s="86" t="str">
        <f>IF('P05'!$D39="NT","NT",IF($H$49="NCT","NC",IF('P05'!$D39="NC","NC",IF($H$49="CT","C",'P05'!$D39))))</f>
        <v>NC</v>
      </c>
      <c r="M49" s="86" t="str">
        <f>IF('P06'!$D39="NT","NT",IF($H$49="NCT","NC",IF('P06'!$D39="NC","NC",IF($H$49="CT","C",'P06'!$D39))))</f>
        <v>C</v>
      </c>
      <c r="N49" s="86" t="str">
        <f>IF('P07'!$D39="NT","NT",IF($H$49="NCT","NC",IF('P07'!$D39="NC","NC",IF($H$49="CT","C",'P07'!$D39))))</f>
        <v>NC</v>
      </c>
      <c r="O49" s="86" t="str">
        <f>IF('P08'!$D39="NT","NT",IF($H$49="NCT","NC",IF('P08'!$D39="NC","NC",IF($H$49="CT","C",'P08'!$D39))))</f>
        <v>C</v>
      </c>
      <c r="P49" s="86" t="str">
        <f>IF('P09'!$D39="NT","NT",IF($H$49="NCT","NC",IF('P09'!$D39="NC","NC",IF($H$49="CT","C",'P09'!$D39))))</f>
        <v>C</v>
      </c>
      <c r="Q49" s="86" t="str">
        <f>IF('P10'!$D39="NT","NT",IF($H$49="NCT","NC",IF('P10'!$D39="NC","NC",IF($H$49="CT","C",'P10'!$D39))))</f>
        <v>NC</v>
      </c>
      <c r="R49" s="86" t="str">
        <f>IF('P11'!$D39="NT","NT",IF($H$49="NCT","NC",IF('P11'!$D39="NC","NC",IF($H$49="CT","C",'P11'!$D39))))</f>
        <v>NC</v>
      </c>
      <c r="S49" s="86" t="str">
        <f>IF('P12'!$D39="NT","NT",IF($H$49="NCT","NC",IF('P12'!$D39="NC","NC",IF($H$49="CT","C",'P12'!$D39))))</f>
        <v>C</v>
      </c>
      <c r="T49" s="86" t="str">
        <f>IF('P13'!$D39="NT","NT",IF($H$49="NCT","NC",IF('P13'!$D39="NC","NC",IF($H$49="CT","C",'P13'!$D39))))</f>
        <v>NC</v>
      </c>
      <c r="U49" s="86" t="str">
        <f>IF('P14'!$D39="NT","NT",IF($H$49="NCT","NC",IF('P14'!$D39="NC","NC",IF($H$49="CT","C",'P14'!$D39))))</f>
        <v>NC</v>
      </c>
      <c r="V49" s="86" t="str">
        <f>IF('P15'!$D39="NT","NT",IF($H$49="NCT","NC",IF('P15'!$D39="NC","NC",IF($H$49="CT","C",'P15'!$D39))))</f>
        <v>NC</v>
      </c>
      <c r="W49" s="71"/>
    </row>
    <row r="50" spans="1:23" ht="30">
      <c r="A50" s="124"/>
      <c r="B50" s="82" t="s">
        <v>293</v>
      </c>
      <c r="C50" s="34" t="s">
        <v>294</v>
      </c>
      <c r="D50" s="82" t="str">
        <f t="shared" si="8"/>
        <v>NC</v>
      </c>
      <c r="E50" s="87">
        <f>COUNTIF(H50:V50,"C")</f>
        <v>5</v>
      </c>
      <c r="F50" s="84">
        <f>COUNTIF(H50:V50,"NC")+COUNTIF(H50:V50,"NCT")</f>
        <v>10</v>
      </c>
      <c r="G50" s="88">
        <f>COUNTIF(H50:V50,"NA")</f>
        <v>0</v>
      </c>
      <c r="H50" s="86" t="str">
        <f>'P01'!$D40</f>
        <v>NC</v>
      </c>
      <c r="I50" s="86" t="str">
        <f>IF('P02'!$D40="NT","NT",IF($H$50="NCT","NC",IF('P02'!$D40="NC","NC",IF($H$50="CT","C",'P02'!$D40))))</f>
        <v>NC</v>
      </c>
      <c r="J50" s="86" t="str">
        <f>IF('P03'!$D40="NT","NT",IF($H$50="NCT","NC",IF('P03'!$D40="NC","NC",IF($H$50="CT","C",'P03'!$D40))))</f>
        <v>NC</v>
      </c>
      <c r="K50" s="86" t="str">
        <f>IF('P04'!$D40="NT","NT",IF($H$50="NCT","NC",IF('P04'!$D40="NC","NC",IF($H$50="CT","C",'P04'!$D40))))</f>
        <v>C</v>
      </c>
      <c r="L50" s="86" t="str">
        <f>IF('P05'!$D40="NT","NT",IF($H$50="NCT","NC",IF('P05'!$D40="NC","NC",IF($H$50="CT","C",'P05'!$D40))))</f>
        <v>NC</v>
      </c>
      <c r="M50" s="86" t="str">
        <f>IF('P06'!$D40="NT","NT",IF($H$50="NCT","NC",IF('P06'!$D40="NC","NC",IF($H$50="CT","C",'P06'!$D40))))</f>
        <v>NC</v>
      </c>
      <c r="N50" s="86" t="str">
        <f>IF('P07'!$D40="NT","NT",IF($H$50="NCT","NC",IF('P07'!$D40="NC","NC",IF($H$50="CT","C",'P07'!$D40))))</f>
        <v>NC</v>
      </c>
      <c r="O50" s="86" t="str">
        <f>IF('P08'!$D40="NT","NT",IF($H$50="NCT","NC",IF('P08'!$D40="NC","NC",IF($H$50="CT","C",'P08'!$D40))))</f>
        <v>C</v>
      </c>
      <c r="P50" s="86" t="str">
        <f>IF('P09'!$D40="NT","NT",IF($H$50="NCT","NC",IF('P09'!$D40="NC","NC",IF($H$50="CT","C",'P09'!$D40))))</f>
        <v>NC</v>
      </c>
      <c r="Q50" s="86" t="str">
        <f>IF('P10'!$D40="NT","NT",IF($H$50="NCT","NC",IF('P10'!$D40="NC","NC",IF($H$50="CT","C",'P10'!$D40))))</f>
        <v>C</v>
      </c>
      <c r="R50" s="86" t="str">
        <f>IF('P11'!$D40="NT","NT",IF($H$50="NCT","NC",IF('P11'!$D40="NC","NC",IF($H$50="CT","C",'P11'!$D40))))</f>
        <v>NC</v>
      </c>
      <c r="S50" s="86" t="str">
        <f>IF('P12'!$D40="NT","NT",IF($H$50="NCT","NC",IF('P12'!$D40="NC","NC",IF($H$50="CT","C",'P12'!$D40))))</f>
        <v>C</v>
      </c>
      <c r="T50" s="86" t="str">
        <f>IF('P13'!$D40="NT","NT",IF($H$50="NCT","NC",IF('P13'!$D40="NC","NC",IF($H$50="CT","C",'P13'!$D40))))</f>
        <v>NC</v>
      </c>
      <c r="U50" s="86" t="str">
        <f>IF('P14'!$D40="NT","NT",IF($H$50="NCT","NC",IF('P14'!$D40="NC","NC",IF($H$50="CT","C",'P14'!$D40))))</f>
        <v>C</v>
      </c>
      <c r="V50" s="86" t="str">
        <f>IF('P15'!$D40="NT","NT",IF($H$50="NCT","NC",IF('P15'!$D40="NC","NC",IF($H$50="CT","C",'P15'!$D40))))</f>
        <v>NC</v>
      </c>
      <c r="W50" s="71"/>
    </row>
    <row r="51" spans="1:23">
      <c r="A51" s="89"/>
      <c r="B51" s="90"/>
      <c r="C51" s="90"/>
      <c r="D51" s="91"/>
      <c r="E51" s="92">
        <f>SUM(E49:E50)</f>
        <v>10</v>
      </c>
      <c r="F51" s="93">
        <f>SUM(F49:F50)</f>
        <v>20</v>
      </c>
      <c r="G51" s="94">
        <f>SUM(G49:G50)</f>
        <v>0</v>
      </c>
      <c r="H51" s="90"/>
      <c r="I51" s="90"/>
      <c r="J51" s="90"/>
      <c r="K51" s="90"/>
      <c r="L51" s="90"/>
      <c r="M51" s="90"/>
      <c r="N51" s="90"/>
      <c r="O51" s="90"/>
      <c r="P51" s="90"/>
      <c r="Q51" s="90"/>
      <c r="R51" s="90"/>
      <c r="S51" s="90"/>
      <c r="T51" s="90"/>
      <c r="U51" s="90"/>
      <c r="V51" s="90"/>
      <c r="W51" s="71"/>
    </row>
    <row r="52" spans="1:23" ht="45">
      <c r="A52" s="123" t="s">
        <v>295</v>
      </c>
      <c r="B52" s="82" t="s">
        <v>296</v>
      </c>
      <c r="C52" s="34" t="s">
        <v>297</v>
      </c>
      <c r="D52" s="82" t="str">
        <f t="shared" si="8"/>
        <v>NC</v>
      </c>
      <c r="E52" s="87">
        <f>COUNTIF(H52:V52,"C")</f>
        <v>4</v>
      </c>
      <c r="F52" s="84">
        <f>COUNTIF(H52:V52,"NC")+COUNTIF(H52:V52,"NCT")</f>
        <v>11</v>
      </c>
      <c r="G52" s="88">
        <f>COUNTIF(H52:V52,"NA")</f>
        <v>0</v>
      </c>
      <c r="H52" s="86" t="str">
        <f>'P01'!$D41</f>
        <v>NC</v>
      </c>
      <c r="I52" s="86" t="str">
        <f>IF('P02'!$D41="NT","NT",IF($H$52="NCT","NC",IF('P02'!$D41="NC","NC",IF($H$52="CT","C",'P02'!$D41))))</f>
        <v>NC</v>
      </c>
      <c r="J52" s="86" t="str">
        <f>IF('P03'!$D41="NT","NT",IF($H$52="NCT","NC",IF('P03'!$D41="NC","NC",IF($H$52="CT","C",'P03'!$D41))))</f>
        <v>NC</v>
      </c>
      <c r="K52" s="86" t="str">
        <f>IF('P04'!$D41="NT","NT",IF($H$52="NCT","NC",IF('P04'!$D41="NC","NC",IF($H$52="CT","C",'P04'!$D41))))</f>
        <v>C</v>
      </c>
      <c r="L52" s="86" t="str">
        <f>IF('P05'!$D41="NT","NT",IF($H$52="NCT","NC",IF('P05'!$D41="NC","NC",IF($H$52="CT","C",'P05'!$D41))))</f>
        <v>NC</v>
      </c>
      <c r="M52" s="86" t="str">
        <f>IF('P06'!$D41="NT","NT",IF($H$52="NCT","NC",IF('P06'!$D41="NC","NC",IF($H$52="CT","C",'P06'!$D41))))</f>
        <v>NC</v>
      </c>
      <c r="N52" s="86" t="str">
        <f>IF('P07'!$D41="NT","NT",IF($H$52="NCT","NC",IF('P07'!$D41="NC","NC",IF($H$52="CT","C",'P07'!$D41))))</f>
        <v>NC</v>
      </c>
      <c r="O52" s="86" t="str">
        <f>IF('P08'!$D41="NT","NT",IF($H$52="NCT","NC",IF('P08'!$D41="NC","NC",IF($H$52="CT","C",'P08'!$D41))))</f>
        <v>C</v>
      </c>
      <c r="P52" s="86" t="str">
        <f>IF('P09'!$D41="NT","NT",IF($H$52="NCT","NC",IF('P09'!$D41="NC","NC",IF($H$52="CT","C",'P09'!$D41))))</f>
        <v>NC</v>
      </c>
      <c r="Q52" s="86" t="str">
        <f>IF('P10'!$D41="NT","NT",IF($H$52="NCT","NC",IF('P10'!$D41="NC","NC",IF($H$52="CT","C",'P10'!$D41))))</f>
        <v>NC</v>
      </c>
      <c r="R52" s="86" t="str">
        <f>IF('P11'!$D41="NT","NT",IF($H$52="NCT","NC",IF('P11'!$D41="NC","NC",IF($H$52="CT","C",'P11'!$D41))))</f>
        <v>NC</v>
      </c>
      <c r="S52" s="86" t="str">
        <f>IF('P12'!$D41="NT","NT",IF($H$52="NCT","NC",IF('P12'!$D41="NC","NC",IF($H$52="CT","C",'P12'!$D41))))</f>
        <v>C</v>
      </c>
      <c r="T52" s="86" t="str">
        <f>IF('P13'!$D41="NT","NT",IF($H$52="NCT","NC",IF('P13'!$D41="NC","NC",IF($H$52="CT","C",'P13'!$D41))))</f>
        <v>NC</v>
      </c>
      <c r="U52" s="86" t="str">
        <f>IF('P14'!$D41="NT","NT",IF($H$52="NCT","NC",IF('P14'!$D41="NC","NC",IF($H$52="CT","C",'P14'!$D41))))</f>
        <v>C</v>
      </c>
      <c r="V52" s="86" t="str">
        <f>IF('P15'!$D41="NT","NT",IF($H$52="NCT","NC",IF('P15'!$D41="NC","NC",IF($H$52="CT","C",'P15'!$D41))))</f>
        <v>NC</v>
      </c>
      <c r="W52" s="71"/>
    </row>
    <row r="53" spans="1:23" ht="30">
      <c r="A53" s="124"/>
      <c r="B53" s="82" t="s">
        <v>298</v>
      </c>
      <c r="C53" s="34" t="s">
        <v>299</v>
      </c>
      <c r="D53" s="82" t="str">
        <f t="shared" si="8"/>
        <v>NA</v>
      </c>
      <c r="E53" s="87">
        <f>COUNTIF(H53:V53,"C")</f>
        <v>0</v>
      </c>
      <c r="F53" s="84">
        <f>COUNTIF(H53:V53,"NC")+COUNTIF(H53:V53,"NCT")</f>
        <v>0</v>
      </c>
      <c r="G53" s="88">
        <f>COUNTIF(H53:V53,"NA")</f>
        <v>15</v>
      </c>
      <c r="H53" s="86" t="str">
        <f>'P01'!$D42</f>
        <v>NA</v>
      </c>
      <c r="I53" s="86" t="str">
        <f>IF('P02'!$D42="NT","NT",IF($H$53="NCT","NC",IF('P02'!$D42="NC","NC",IF($H$53="CT","C",'P02'!$D42))))</f>
        <v>NA</v>
      </c>
      <c r="J53" s="86" t="str">
        <f>IF('P03'!$D42="NT","NT",IF($H$53="NCT","NC",IF('P03'!$D42="NC","NC",IF($H$53="CT","C",'P03'!$D42))))</f>
        <v>NA</v>
      </c>
      <c r="K53" s="86" t="str">
        <f>IF('P04'!$D42="NT","NT",IF($H$53="NCT","NC",IF('P04'!$D42="NC","NC",IF($H$53="CT","C",'P04'!$D42))))</f>
        <v>NA</v>
      </c>
      <c r="L53" s="86" t="str">
        <f>IF('P05'!$D42="NT","NT",IF($H$53="NCT","NC",IF('P05'!$D42="NC","NC",IF($H$53="CT","C",'P05'!$D42))))</f>
        <v>NA</v>
      </c>
      <c r="M53" s="86" t="str">
        <f>IF('P06'!$D42="NT","NT",IF($H$53="NCT","NC",IF('P06'!$D42="NC","NC",IF($H$53="CT","C",'P06'!$D42))))</f>
        <v>NA</v>
      </c>
      <c r="N53" s="86" t="str">
        <f>IF('P07'!$D42="NT","NT",IF($H$53="NCT","NC",IF('P07'!$D42="NC","NC",IF($H$53="CT","C",'P07'!$D42))))</f>
        <v>NA</v>
      </c>
      <c r="O53" s="86" t="str">
        <f>IF('P08'!$D42="NT","NT",IF($H$53="NCT","NC",IF('P08'!$D42="NC","NC",IF($H$53="CT","C",'P08'!$D42))))</f>
        <v>NA</v>
      </c>
      <c r="P53" s="86" t="str">
        <f>IF('P09'!$D42="NT","NT",IF($H$53="NCT","NC",IF('P09'!$D42="NC","NC",IF($H$53="CT","C",'P09'!$D42))))</f>
        <v>NA</v>
      </c>
      <c r="Q53" s="86" t="str">
        <f>IF('P10'!$D42="NT","NT",IF($H$53="NCT","NC",IF('P10'!$D42="NC","NC",IF($H$53="CT","C",'P10'!$D42))))</f>
        <v>NA</v>
      </c>
      <c r="R53" s="86" t="str">
        <f>IF('P11'!$D42="NT","NT",IF($H$53="NCT","NC",IF('P11'!$D42="NC","NC",IF($H$53="CT","C",'P11'!$D42))))</f>
        <v>NA</v>
      </c>
      <c r="S53" s="86" t="str">
        <f>IF('P12'!$D42="NT","NT",IF($H$53="NCT","NC",IF('P12'!$D42="NC","NC",IF($H$53="CT","C",'P12'!$D42))))</f>
        <v>NA</v>
      </c>
      <c r="T53" s="86" t="str">
        <f>IF('P13'!$D42="NT","NT",IF($H$53="NCT","NC",IF('P13'!$D42="NC","NC",IF($H$53="CT","C",'P13'!$D42))))</f>
        <v>NA</v>
      </c>
      <c r="U53" s="86" t="str">
        <f>IF('P14'!$D42="NT","NT",IF($H$53="NCT","NC",IF('P14'!$D42="NC","NC",IF($H$53="CT","C",'P14'!$D42))))</f>
        <v>NA</v>
      </c>
      <c r="V53" s="86" t="str">
        <f>IF('P15'!$D42="NT","NT",IF($H$53="NCT","NC",IF('P15'!$D42="NC","NC",IF($H$53="CT","C",'P15'!$D42))))</f>
        <v>NA</v>
      </c>
      <c r="W53" s="71"/>
    </row>
    <row r="54" spans="1:23" ht="45">
      <c r="A54" s="124"/>
      <c r="B54" s="82" t="s">
        <v>300</v>
      </c>
      <c r="C54" s="34" t="s">
        <v>301</v>
      </c>
      <c r="D54" s="82" t="str">
        <f t="shared" si="8"/>
        <v>NC</v>
      </c>
      <c r="E54" s="87">
        <f>COUNTIF(H54:V54,"C")</f>
        <v>0</v>
      </c>
      <c r="F54" s="84">
        <f>COUNTIF(H54:V54,"NC")+COUNTIF(H54:V54,"NCT")</f>
        <v>15</v>
      </c>
      <c r="G54" s="88">
        <f>COUNTIF(H54:V54,"NA")</f>
        <v>0</v>
      </c>
      <c r="H54" s="86" t="str">
        <f>'P01'!$D43</f>
        <v>NCT</v>
      </c>
      <c r="I54" s="86" t="str">
        <f>IF('P02'!$D43="NT","NT",IF($H$54="NCT","NC",IF('P02'!$D43="NC","NC",IF($H$54="CT","C",'P02'!$D43))))</f>
        <v>NC</v>
      </c>
      <c r="J54" s="86" t="str">
        <f>IF('P03'!$D43="NT","NT",IF($H$54="NCT","NC",IF('P03'!$D43="NC","NC",IF($H$54="CT","C",'P03'!$D43))))</f>
        <v>NC</v>
      </c>
      <c r="K54" s="86" t="str">
        <f>IF('P04'!$D43="NT","NT",IF($H$54="NCT","NC",IF('P04'!$D43="NC","NC",IF($H$54="CT","C",'P04'!$D43))))</f>
        <v>NC</v>
      </c>
      <c r="L54" s="86" t="str">
        <f>IF('P05'!$D43="NT","NT",IF($H$54="NCT","NC",IF('P05'!$D43="NC","NC",IF($H$54="CT","C",'P05'!$D43))))</f>
        <v>NC</v>
      </c>
      <c r="M54" s="86" t="str">
        <f>IF('P06'!$D43="NT","NT",IF($H$54="NCT","NC",IF('P06'!$D43="NC","NC",IF($H$54="CT","C",'P06'!$D43))))</f>
        <v>NC</v>
      </c>
      <c r="N54" s="86" t="str">
        <f>IF('P07'!$D43="NT","NT",IF($H$54="NCT","NC",IF('P07'!$D43="NC","NC",IF($H$54="CT","C",'P07'!$D43))))</f>
        <v>NC</v>
      </c>
      <c r="O54" s="86" t="str">
        <f>IF('P08'!$D43="NT","NT",IF($H$54="NCT","NC",IF('P08'!$D43="NC","NC",IF($H$54="CT","C",'P08'!$D43))))</f>
        <v>NC</v>
      </c>
      <c r="P54" s="86" t="str">
        <f>IF('P09'!$D43="NT","NT",IF($H$54="NCT","NC",IF('P09'!$D43="NC","NC",IF($H$54="CT","C",'P09'!$D43))))</f>
        <v>NC</v>
      </c>
      <c r="Q54" s="86" t="str">
        <f>IF('P10'!$D43="NT","NT",IF($H$54="NCT","NC",IF('P10'!$D43="NC","NC",IF($H$54="CT","C",'P10'!$D43))))</f>
        <v>NC</v>
      </c>
      <c r="R54" s="86" t="str">
        <f>IF('P11'!$D43="NT","NT",IF($H$54="NCT","NC",IF('P11'!$D43="NC","NC",IF($H$54="CT","C",'P11'!$D43))))</f>
        <v>NC</v>
      </c>
      <c r="S54" s="86" t="str">
        <f>IF('P12'!$D43="NT","NT",IF($H$54="NCT","NC",IF('P12'!$D43="NC","NC",IF($H$54="CT","C",'P12'!$D43))))</f>
        <v>NC</v>
      </c>
      <c r="T54" s="86" t="str">
        <f>IF('P13'!$D43="NT","NT",IF($H$54="NCT","NC",IF('P13'!$D43="NC","NC",IF($H$54="CT","C",'P13'!$D43))))</f>
        <v>NC</v>
      </c>
      <c r="U54" s="86" t="str">
        <f>IF('P14'!$D43="NT","NT",IF($H$54="NCT","NC",IF('P14'!$D43="NC","NC",IF($H$54="CT","C",'P14'!$D43))))</f>
        <v>NC</v>
      </c>
      <c r="V54" s="86" t="str">
        <f>IF('P15'!$D43="NT","NT",IF($H$54="NCT","NC",IF('P15'!$D43="NC","NC",IF($H$54="CT","C",'P15'!$D43))))</f>
        <v>NC</v>
      </c>
      <c r="W54" s="71"/>
    </row>
    <row r="55" spans="1:23" ht="45">
      <c r="A55" s="124"/>
      <c r="B55" s="82" t="s">
        <v>302</v>
      </c>
      <c r="C55" s="34" t="s">
        <v>303</v>
      </c>
      <c r="D55" s="82" t="str">
        <f t="shared" si="8"/>
        <v>NA</v>
      </c>
      <c r="E55" s="87">
        <f>COUNTIF(H55:V55,"C")</f>
        <v>0</v>
      </c>
      <c r="F55" s="84">
        <f>COUNTIF(H55:V55,"NC")+COUNTIF(H55:V55,"NCT")</f>
        <v>0</v>
      </c>
      <c r="G55" s="88">
        <f>COUNTIF(H55:V55,"NA")</f>
        <v>15</v>
      </c>
      <c r="H55" s="86" t="str">
        <f>'P01'!$D44</f>
        <v>NA</v>
      </c>
      <c r="I55" s="86" t="str">
        <f>IF('P02'!$D44="NT","NT",IF($H$55="NCT","NC",IF('P02'!$D44="NC","NC",IF($H$55="CT","C",'P02'!$D44))))</f>
        <v>NA</v>
      </c>
      <c r="J55" s="86" t="str">
        <f>IF('P03'!$D44="NT","NT",IF($H$55="NCT","NC",IF('P03'!$D44="NC","NC",IF($H$55="CT","C",'P03'!$D44))))</f>
        <v>NA</v>
      </c>
      <c r="K55" s="86" t="str">
        <f>IF('P04'!$D44="NT","NT",IF($H$55="NCT","NC",IF('P04'!$D44="NC","NC",IF($H$55="CT","C",'P04'!$D44))))</f>
        <v>NA</v>
      </c>
      <c r="L55" s="86" t="str">
        <f>IF('P05'!$D44="NT","NT",IF($H$55="NCT","NC",IF('P05'!$D44="NC","NC",IF($H$55="CT","C",'P05'!$D44))))</f>
        <v>NA</v>
      </c>
      <c r="M55" s="86" t="str">
        <f>IF('P06'!$D44="NT","NT",IF($H$55="NCT","NC",IF('P06'!$D44="NC","NC",IF($H$55="CT","C",'P06'!$D44))))</f>
        <v>NA</v>
      </c>
      <c r="N55" s="86" t="str">
        <f>IF('P07'!$D44="NT","NT",IF($H$55="NCT","NC",IF('P07'!$D44="NC","NC",IF($H$55="CT","C",'P07'!$D44))))</f>
        <v>NA</v>
      </c>
      <c r="O55" s="86" t="str">
        <f>IF('P08'!$D44="NT","NT",IF($H$55="NCT","NC",IF('P08'!$D44="NC","NC",IF($H$55="CT","C",'P08'!$D44))))</f>
        <v>NA</v>
      </c>
      <c r="P55" s="86" t="str">
        <f>IF('P09'!$D44="NT","NT",IF($H$55="NCT","NC",IF('P09'!$D44="NC","NC",IF($H$55="CT","C",'P09'!$D44))))</f>
        <v>NA</v>
      </c>
      <c r="Q55" s="86" t="str">
        <f>IF('P10'!$D44="NT","NT",IF($H$55="NCT","NC",IF('P10'!$D44="NC","NC",IF($H$55="CT","C",'P10'!$D44))))</f>
        <v>NA</v>
      </c>
      <c r="R55" s="86" t="str">
        <f>IF('P11'!$D44="NT","NT",IF($H$55="NCT","NC",IF('P11'!$D44="NC","NC",IF($H$55="CT","C",'P11'!$D44))))</f>
        <v>NA</v>
      </c>
      <c r="S55" s="86" t="str">
        <f>IF('P12'!$D44="NT","NT",IF($H$55="NCT","NC",IF('P12'!$D44="NC","NC",IF($H$55="CT","C",'P12'!$D44))))</f>
        <v>NA</v>
      </c>
      <c r="T55" s="86" t="str">
        <f>IF('P13'!$D44="NT","NT",IF($H$55="NCT","NC",IF('P13'!$D44="NC","NC",IF($H$55="CT","C",'P13'!$D44))))</f>
        <v>NA</v>
      </c>
      <c r="U55" s="86" t="str">
        <f>IF('P14'!$D44="NT","NT",IF($H$55="NCT","NC",IF('P14'!$D44="NC","NC",IF($H$55="CT","C",'P14'!$D44))))</f>
        <v>NA</v>
      </c>
      <c r="V55" s="86" t="str">
        <f>IF('P15'!$D44="NT","NT",IF($H$55="NCT","NC",IF('P15'!$D44="NC","NC",IF($H$55="CT","C",'P15'!$D44))))</f>
        <v>NA</v>
      </c>
      <c r="W55" s="71"/>
    </row>
    <row r="56" spans="1:23" ht="45">
      <c r="A56" s="124"/>
      <c r="B56" s="82" t="s">
        <v>304</v>
      </c>
      <c r="C56" s="34" t="s">
        <v>305</v>
      </c>
      <c r="D56" s="82" t="str">
        <f t="shared" si="8"/>
        <v>NC</v>
      </c>
      <c r="E56" s="87">
        <f>COUNTIF(H56:V56,"C")</f>
        <v>0</v>
      </c>
      <c r="F56" s="84">
        <f>COUNTIF(H56:V56,"NC")+COUNTIF(H56:V56,"NCT")</f>
        <v>1</v>
      </c>
      <c r="G56" s="88">
        <f>COUNTIF(H56:V56,"NA")</f>
        <v>14</v>
      </c>
      <c r="H56" s="86" t="str">
        <f>'P01'!$D45</f>
        <v>NA</v>
      </c>
      <c r="I56" s="86" t="str">
        <f>IF('P02'!$D45="NT","NT",IF($H$56="NCT","NC",IF('P02'!$D45="NC","NC",IF($H$56="CT","C",'P02'!$D45))))</f>
        <v>NC</v>
      </c>
      <c r="J56" s="86" t="str">
        <f>IF('P03'!$D45="NT","NT",IF($H$56="NCT","NC",IF('P03'!$D45="NC","NC",IF($H$56="CT","C",'P03'!$D45))))</f>
        <v>NA</v>
      </c>
      <c r="K56" s="86" t="str">
        <f>IF('P04'!$D45="NT","NT",IF($H$56="NCT","NC",IF('P04'!$D45="NC","NC",IF($H$56="CT","C",'P04'!$D45))))</f>
        <v>NA</v>
      </c>
      <c r="L56" s="86" t="str">
        <f>IF('P05'!$D45="NT","NT",IF($H$56="NCT","NC",IF('P05'!$D45="NC","NC",IF($H$56="CT","C",'P05'!$D45))))</f>
        <v>NA</v>
      </c>
      <c r="M56" s="86" t="str">
        <f>IF('P06'!$D45="NT","NT",IF($H$56="NCT","NC",IF('P06'!$D45="NC","NC",IF($H$56="CT","C",'P06'!$D45))))</f>
        <v>NA</v>
      </c>
      <c r="N56" s="86" t="str">
        <f>IF('P07'!$D45="NT","NT",IF($H$56="NCT","NC",IF('P07'!$D45="NC","NC",IF($H$56="CT","C",'P07'!$D45))))</f>
        <v>NA</v>
      </c>
      <c r="O56" s="86" t="str">
        <f>IF('P08'!$D45="NT","NT",IF($H$56="NCT","NC",IF('P08'!$D45="NC","NC",IF($H$56="CT","C",'P08'!$D45))))</f>
        <v>NA</v>
      </c>
      <c r="P56" s="86" t="str">
        <f>IF('P09'!$D45="NT","NT",IF($H$56="NCT","NC",IF('P09'!$D45="NC","NC",IF($H$56="CT","C",'P09'!$D45))))</f>
        <v>NA</v>
      </c>
      <c r="Q56" s="86" t="str">
        <f>IF('P10'!$D45="NT","NT",IF($H$56="NCT","NC",IF('P10'!$D45="NC","NC",IF($H$56="CT","C",'P10'!$D45))))</f>
        <v>NA</v>
      </c>
      <c r="R56" s="86" t="str">
        <f>IF('P11'!$D45="NT","NT",IF($H$56="NCT","NC",IF('P11'!$D45="NC","NC",IF($H$56="CT","C",'P11'!$D45))))</f>
        <v>NA</v>
      </c>
      <c r="S56" s="86" t="str">
        <f>IF('P12'!$D45="NT","NT",IF($H$56="NCT","NC",IF('P12'!$D45="NC","NC",IF($H$56="CT","C",'P12'!$D45))))</f>
        <v>NA</v>
      </c>
      <c r="T56" s="86" t="str">
        <f>IF('P13'!$D45="NT","NT",IF($H$56="NCT","NC",IF('P13'!$D45="NC","NC",IF($H$56="CT","C",'P13'!$D45))))</f>
        <v>NA</v>
      </c>
      <c r="U56" s="86" t="str">
        <f>IF('P14'!$D45="NT","NT",IF($H$56="NCT","NC",IF('P14'!$D45="NC","NC",IF($H$56="CT","C",'P14'!$D45))))</f>
        <v>NA</v>
      </c>
      <c r="V56" s="86" t="str">
        <f>IF('P15'!$D45="NT","NT",IF($H$56="NCT","NC",IF('P15'!$D45="NC","NC",IF($H$56="CT","C",'P15'!$D45))))</f>
        <v>NA</v>
      </c>
      <c r="W56" s="71"/>
    </row>
    <row r="57" spans="1:23">
      <c r="A57" s="89"/>
      <c r="B57" s="90"/>
      <c r="C57" s="90"/>
      <c r="D57" s="91"/>
      <c r="E57" s="92">
        <f>SUM(E52:E56)</f>
        <v>4</v>
      </c>
      <c r="F57" s="93">
        <f>SUM(F52:F56)</f>
        <v>27</v>
      </c>
      <c r="G57" s="94">
        <f>SUM(G52:G56)</f>
        <v>44</v>
      </c>
      <c r="H57" s="90"/>
      <c r="I57" s="90"/>
      <c r="J57" s="90"/>
      <c r="K57" s="90"/>
      <c r="L57" s="90"/>
      <c r="M57" s="90"/>
      <c r="N57" s="90"/>
      <c r="O57" s="90"/>
      <c r="P57" s="90"/>
      <c r="Q57" s="90"/>
      <c r="R57" s="90"/>
      <c r="S57" s="90"/>
      <c r="T57" s="90"/>
      <c r="U57" s="90"/>
      <c r="V57" s="90"/>
      <c r="W57" s="71"/>
    </row>
    <row r="58" spans="1:23" ht="30" customHeight="1">
      <c r="A58" s="123" t="s">
        <v>306</v>
      </c>
      <c r="B58" s="82" t="s">
        <v>307</v>
      </c>
      <c r="C58" s="34" t="s">
        <v>308</v>
      </c>
      <c r="D58" s="82" t="str">
        <f t="shared" si="8"/>
        <v>C</v>
      </c>
      <c r="E58" s="87">
        <f t="shared" ref="E58:E67" si="15">COUNTIF(H58:V58,"C")</f>
        <v>14</v>
      </c>
      <c r="F58" s="84">
        <f t="shared" ref="F58:F67" si="16">COUNTIF(H58:V58,"NC")+COUNTIF(H58:V58,"NCT")</f>
        <v>0</v>
      </c>
      <c r="G58" s="88">
        <f t="shared" ref="G58:G67" si="17">COUNTIF(H58:V58,"NA")</f>
        <v>0</v>
      </c>
      <c r="H58" s="86" t="str">
        <f>'P01'!$D46</f>
        <v>CT</v>
      </c>
      <c r="I58" s="86" t="str">
        <f>IF('P02'!$D46="NT","NT",IF($H$58="NCT","NC",IF('P02'!$D46="NC","NC",IF($H$58="CT","C",'P02'!$D46))))</f>
        <v>C</v>
      </c>
      <c r="J58" s="86" t="str">
        <f>IF('P03'!$D46="NT","NT",IF($H$58="NCT","NC",IF('P03'!$D46="NC","NC",IF($H$58="CT","C",'P03'!$D46))))</f>
        <v>C</v>
      </c>
      <c r="K58" s="86" t="str">
        <f>IF('P04'!$D46="NT","NT",IF($H$58="NCT","NC",IF('P04'!$D46="NC","NC",IF($H$58="CT","C",'P04'!$D46))))</f>
        <v>C</v>
      </c>
      <c r="L58" s="86" t="str">
        <f>IF('P05'!$D46="NT","NT",IF($H$58="NCT","NC",IF('P05'!$D46="NC","NC",IF($H$58="CT","C",'P05'!$D46))))</f>
        <v>C</v>
      </c>
      <c r="M58" s="86" t="str">
        <f>IF('P06'!$D46="NT","NT",IF($H$58="NCT","NC",IF('P06'!$D46="NC","NC",IF($H$58="CT","C",'P06'!$D46))))</f>
        <v>C</v>
      </c>
      <c r="N58" s="86" t="str">
        <f>IF('P07'!$D46="NT","NT",IF($H$58="NCT","NC",IF('P07'!$D46="NC","NC",IF($H$58="CT","C",'P07'!$D46))))</f>
        <v>C</v>
      </c>
      <c r="O58" s="86" t="str">
        <f>IF('P08'!$D46="NT","NT",IF($H$58="NCT","NC",IF('P08'!$D46="NC","NC",IF($H$58="CT","C",'P08'!$D46))))</f>
        <v>C</v>
      </c>
      <c r="P58" s="86" t="str">
        <f>IF('P09'!$D46="NT","NT",IF($H$58="NCT","NC",IF('P09'!$D46="NC","NC",IF($H$58="CT","C",'P09'!$D46))))</f>
        <v>C</v>
      </c>
      <c r="Q58" s="86" t="str">
        <f>IF('P10'!$D46="NT","NT",IF($H$58="NCT","NC",IF('P10'!$D46="NC","NC",IF($H$58="CT","C",'P10'!$D46))))</f>
        <v>C</v>
      </c>
      <c r="R58" s="86" t="str">
        <f>IF('P11'!$D46="NT","NT",IF($H$58="NCT","NC",IF('P11'!$D46="NC","NC",IF($H$58="CT","C",'P11'!$D46))))</f>
        <v>C</v>
      </c>
      <c r="S58" s="86" t="str">
        <f>IF('P12'!$D46="NT","NT",IF($H$58="NCT","NC",IF('P12'!$D46="NC","NC",IF($H$58="CT","C",'P12'!$D46))))</f>
        <v>C</v>
      </c>
      <c r="T58" s="86" t="str">
        <f>IF('P13'!$D46="NT","NT",IF($H$58="NCT","NC",IF('P13'!$D46="NC","NC",IF($H$58="CT","C",'P13'!$D46))))</f>
        <v>C</v>
      </c>
      <c r="U58" s="86" t="str">
        <f>IF('P14'!$D46="NT","NT",IF($H$58="NCT","NC",IF('P14'!$D46="NC","NC",IF($H$58="CT","C",'P14'!$D46))))</f>
        <v>C</v>
      </c>
      <c r="V58" s="86" t="str">
        <f>IF('P15'!$D46="NT","NT",IF($H$58="NCT","NC",IF('P15'!$D46="NC","NC",IF($H$58="CT","C",'P15'!$D46))))</f>
        <v>C</v>
      </c>
      <c r="W58" s="71"/>
    </row>
    <row r="59" spans="1:23" ht="60">
      <c r="A59" s="124"/>
      <c r="B59" s="82" t="s">
        <v>309</v>
      </c>
      <c r="C59" s="34" t="s">
        <v>310</v>
      </c>
      <c r="D59" s="82" t="str">
        <f t="shared" si="8"/>
        <v>NC</v>
      </c>
      <c r="E59" s="87">
        <f t="shared" si="15"/>
        <v>0</v>
      </c>
      <c r="F59" s="84">
        <f t="shared" si="16"/>
        <v>15</v>
      </c>
      <c r="G59" s="88">
        <f t="shared" si="17"/>
        <v>0</v>
      </c>
      <c r="H59" s="86" t="str">
        <f>'P01'!$D47</f>
        <v>NCT</v>
      </c>
      <c r="I59" s="86" t="str">
        <f>IF('P02'!$D47="NT","NT",IF($H$59="NCT","NC",IF('P02'!$D47="NC","NC",IF($H$59="CT","C",'P02'!$D47))))</f>
        <v>NC</v>
      </c>
      <c r="J59" s="86" t="str">
        <f>IF('P03'!$D47="NT","NT",IF($H$59="NCT","NC",IF('P03'!$D47="NC","NC",IF($H$59="CT","C",'P03'!$D47))))</f>
        <v>NC</v>
      </c>
      <c r="K59" s="86" t="str">
        <f>IF('P04'!$D47="NT","NT",IF($H$59="NCT","NC",IF('P04'!$D47="NC","NC",IF($H$59="CT","C",'P04'!$D47))))</f>
        <v>NC</v>
      </c>
      <c r="L59" s="86" t="str">
        <f>IF('P05'!$D47="NT","NT",IF($H$59="NCT","NC",IF('P05'!$D47="NC","NC",IF($H$59="CT","C",'P05'!$D47))))</f>
        <v>NC</v>
      </c>
      <c r="M59" s="86" t="str">
        <f>IF('P06'!$D47="NT","NT",IF($H$59="NCT","NC",IF('P06'!$D47="NC","NC",IF($H$59="CT","C",'P06'!$D47))))</f>
        <v>NC</v>
      </c>
      <c r="N59" s="86" t="str">
        <f>IF('P07'!$D47="NT","NT",IF($H$59="NCT","NC",IF('P07'!$D47="NC","NC",IF($H$59="CT","C",'P07'!$D47))))</f>
        <v>NC</v>
      </c>
      <c r="O59" s="86" t="str">
        <f>IF('P08'!$D47="NT","NT",IF($H$59="NCT","NC",IF('P08'!$D47="NC","NC",IF($H$59="CT","C",'P08'!$D47))))</f>
        <v>NC</v>
      </c>
      <c r="P59" s="86" t="str">
        <f>IF('P09'!$D47="NT","NT",IF($H$59="NCT","NC",IF('P09'!$D47="NC","NC",IF($H$59="CT","C",'P09'!$D47))))</f>
        <v>NC</v>
      </c>
      <c r="Q59" s="86" t="str">
        <f>IF('P10'!$D47="NT","NT",IF($H$59="NCT","NC",IF('P10'!$D47="NC","NC",IF($H$59="CT","C",'P10'!$D47))))</f>
        <v>NC</v>
      </c>
      <c r="R59" s="86" t="str">
        <f>IF('P11'!$D47="NT","NT",IF($H$59="NCT","NC",IF('P11'!$D47="NC","NC",IF($H$59="CT","C",'P11'!$D47))))</f>
        <v>NC</v>
      </c>
      <c r="S59" s="86" t="str">
        <f>IF('P12'!$D47="NT","NT",IF($H$59="NCT","NC",IF('P12'!$D47="NC","NC",IF($H$59="CT","C",'P12'!$D47))))</f>
        <v>NC</v>
      </c>
      <c r="T59" s="86" t="str">
        <f>IF('P13'!$D47="NT","NT",IF($H$59="NCT","NC",IF('P13'!$D47="NC","NC",IF($H$59="CT","C",'P13'!$D47))))</f>
        <v>NC</v>
      </c>
      <c r="U59" s="86" t="str">
        <f>IF('P14'!$D47="NT","NT",IF($H$59="NCT","NC",IF('P14'!$D47="NC","NC",IF($H$59="CT","C",'P14'!$D47))))</f>
        <v>NC</v>
      </c>
      <c r="V59" s="86" t="str">
        <f>IF('P15'!$D47="NT","NT",IF($H$59="NCT","NC",IF('P15'!$D47="NC","NC",IF($H$59="CT","C",'P15'!$D47))))</f>
        <v>NC</v>
      </c>
      <c r="W59" s="71"/>
    </row>
    <row r="60" spans="1:23" ht="30">
      <c r="A60" s="124"/>
      <c r="B60" s="82" t="s">
        <v>311</v>
      </c>
      <c r="C60" s="34" t="s">
        <v>312</v>
      </c>
      <c r="D60" s="82" t="str">
        <f t="shared" si="8"/>
        <v>C</v>
      </c>
      <c r="E60" s="87">
        <f t="shared" si="15"/>
        <v>14</v>
      </c>
      <c r="F60" s="84">
        <f t="shared" si="16"/>
        <v>0</v>
      </c>
      <c r="G60" s="88">
        <f t="shared" si="17"/>
        <v>0</v>
      </c>
      <c r="H60" s="86" t="str">
        <f>'P01'!$D48</f>
        <v>CT</v>
      </c>
      <c r="I60" s="86" t="str">
        <f>IF('P02'!$D48="NT","NT",IF($H$60="NCT","NC",IF('P02'!$D48="NC","NC",IF($H$60="CT","C",'P02'!$D48))))</f>
        <v>C</v>
      </c>
      <c r="J60" s="86" t="str">
        <f>IF('P03'!$D48="NT","NT",IF($H$60="NCT","NC",IF('P03'!$D48="NC","NC",IF($H$60="CT","C",'P03'!$D48))))</f>
        <v>C</v>
      </c>
      <c r="K60" s="86" t="str">
        <f>IF('P04'!$D48="NT","NT",IF($H$60="NCT","NC",IF('P04'!$D48="NC","NC",IF($H$60="CT","C",'P04'!$D48))))</f>
        <v>C</v>
      </c>
      <c r="L60" s="86" t="str">
        <f>IF('P05'!$D48="NT","NT",IF($H$60="NCT","NC",IF('P05'!$D48="NC","NC",IF($H$60="CT","C",'P05'!$D48))))</f>
        <v>C</v>
      </c>
      <c r="M60" s="86" t="str">
        <f>IF('P06'!$D48="NT","NT",IF($H$60="NCT","NC",IF('P06'!$D48="NC","NC",IF($H$60="CT","C",'P06'!$D48))))</f>
        <v>C</v>
      </c>
      <c r="N60" s="86" t="str">
        <f>IF('P07'!$D48="NT","NT",IF($H$60="NCT","NC",IF('P07'!$D48="NC","NC",IF($H$60="CT","C",'P07'!$D48))))</f>
        <v>C</v>
      </c>
      <c r="O60" s="86" t="str">
        <f>IF('P08'!$D48="NT","NT",IF($H$60="NCT","NC",IF('P08'!$D48="NC","NC",IF($H$60="CT","C",'P08'!$D48))))</f>
        <v>C</v>
      </c>
      <c r="P60" s="86" t="str">
        <f>IF('P09'!$D48="NT","NT",IF($H$60="NCT","NC",IF('P09'!$D48="NC","NC",IF($H$60="CT","C",'P09'!$D48))))</f>
        <v>C</v>
      </c>
      <c r="Q60" s="86" t="str">
        <f>IF('P10'!$D48="NT","NT",IF($H$60="NCT","NC",IF('P10'!$D48="NC","NC",IF($H$60="CT","C",'P10'!$D48))))</f>
        <v>C</v>
      </c>
      <c r="R60" s="86" t="str">
        <f>IF('P11'!$D48="NT","NT",IF($H$60="NCT","NC",IF('P11'!$D48="NC","NC",IF($H$60="CT","C",'P11'!$D48))))</f>
        <v>C</v>
      </c>
      <c r="S60" s="86" t="str">
        <f>IF('P12'!$D48="NT","NT",IF($H$60="NCT","NC",IF('P12'!$D48="NC","NC",IF($H$60="CT","C",'P12'!$D48))))</f>
        <v>C</v>
      </c>
      <c r="T60" s="86" t="str">
        <f>IF('P13'!$D48="NT","NT",IF($H$60="NCT","NC",IF('P13'!$D48="NC","NC",IF($H$60="CT","C",'P13'!$D48))))</f>
        <v>C</v>
      </c>
      <c r="U60" s="86" t="str">
        <f>IF('P14'!$D48="NT","NT",IF($H$60="NCT","NC",IF('P14'!$D48="NC","NC",IF($H$60="CT","C",'P14'!$D48))))</f>
        <v>C</v>
      </c>
      <c r="V60" s="86" t="str">
        <f>IF('P15'!$D48="NT","NT",IF($H$60="NCT","NC",IF('P15'!$D48="NC","NC",IF($H$60="CT","C",'P15'!$D48))))</f>
        <v>C</v>
      </c>
      <c r="W60" s="71"/>
    </row>
    <row r="61" spans="1:23" ht="45">
      <c r="A61" s="124"/>
      <c r="B61" s="82" t="s">
        <v>313</v>
      </c>
      <c r="C61" s="34" t="s">
        <v>314</v>
      </c>
      <c r="D61" s="82" t="str">
        <f t="shared" si="8"/>
        <v>C</v>
      </c>
      <c r="E61" s="87">
        <f t="shared" si="15"/>
        <v>15</v>
      </c>
      <c r="F61" s="84">
        <f t="shared" si="16"/>
        <v>0</v>
      </c>
      <c r="G61" s="88">
        <f t="shared" si="17"/>
        <v>0</v>
      </c>
      <c r="H61" s="86" t="str">
        <f>'P01'!$D49</f>
        <v>C</v>
      </c>
      <c r="I61" s="86" t="str">
        <f>IF('P02'!$D49="NT","NT",IF($H$61="NCT","NC",IF('P02'!$D49="NC","NC",IF($H$61="CT","C",'P02'!$D49))))</f>
        <v>C</v>
      </c>
      <c r="J61" s="86" t="str">
        <f>IF('P03'!$D49="NT","NT",IF($H$61="NCT","NC",IF('P03'!$D49="NC","NC",IF($H$61="CT","C",'P03'!$D49))))</f>
        <v>C</v>
      </c>
      <c r="K61" s="86" t="str">
        <f>IF('P04'!$D49="NT","NT",IF($H$61="NCT","NC",IF('P04'!$D49="NC","NC",IF($H$61="CT","C",'P04'!$D49))))</f>
        <v>C</v>
      </c>
      <c r="L61" s="86" t="str">
        <f>IF('P05'!$D49="NT","NT",IF($H$61="NCT","NC",IF('P05'!$D49="NC","NC",IF($H$61="CT","C",'P05'!$D49))))</f>
        <v>C</v>
      </c>
      <c r="M61" s="86" t="str">
        <f>IF('P06'!$D49="NT","NT",IF($H$61="NCT","NC",IF('P06'!$D49="NC","NC",IF($H$61="CT","C",'P06'!$D49))))</f>
        <v>C</v>
      </c>
      <c r="N61" s="86" t="str">
        <f>IF('P07'!$D49="NT","NT",IF($H$61="NCT","NC",IF('P07'!$D49="NC","NC",IF($H$61="CT","C",'P07'!$D49))))</f>
        <v>C</v>
      </c>
      <c r="O61" s="86" t="str">
        <f>IF('P08'!$D49="NT","NT",IF($H$61="NCT","NC",IF('P08'!$D49="NC","NC",IF($H$61="CT","C",'P08'!$D49))))</f>
        <v>C</v>
      </c>
      <c r="P61" s="86" t="str">
        <f>IF('P09'!$D49="NT","NT",IF($H$61="NCT","NC",IF('P09'!$D49="NC","NC",IF($H$61="CT","C",'P09'!$D49))))</f>
        <v>C</v>
      </c>
      <c r="Q61" s="86" t="str">
        <f>IF('P10'!$D49="NT","NT",IF($H$61="NCT","NC",IF('P10'!$D49="NC","NC",IF($H$61="CT","C",'P10'!$D49))))</f>
        <v>C</v>
      </c>
      <c r="R61" s="86" t="str">
        <f>IF('P11'!$D49="NT","NT",IF($H$61="NCT","NC",IF('P11'!$D49="NC","NC",IF($H$61="CT","C",'P11'!$D49))))</f>
        <v>C</v>
      </c>
      <c r="S61" s="86" t="str">
        <f>IF('P12'!$D49="NT","NT",IF($H$61="NCT","NC",IF('P12'!$D49="NC","NC",IF($H$61="CT","C",'P12'!$D49))))</f>
        <v>C</v>
      </c>
      <c r="T61" s="86" t="str">
        <f>IF('P13'!$D49="NT","NT",IF($H$61="NCT","NC",IF('P13'!$D49="NC","NC",IF($H$61="CT","C",'P13'!$D49))))</f>
        <v>C</v>
      </c>
      <c r="U61" s="86" t="str">
        <f>IF('P14'!$D49="NT","NT",IF($H$61="NCT","NC",IF('P14'!$D49="NC","NC",IF($H$61="CT","C",'P14'!$D49))))</f>
        <v>C</v>
      </c>
      <c r="V61" s="86" t="str">
        <f>IF('P15'!$D49="NT","NT",IF($H$61="NCT","NC",IF('P15'!$D49="NC","NC",IF($H$61="CT","C",'P15'!$D49))))</f>
        <v>C</v>
      </c>
      <c r="W61" s="71"/>
    </row>
    <row r="62" spans="1:23" ht="30">
      <c r="A62" s="124"/>
      <c r="B62" s="82" t="s">
        <v>315</v>
      </c>
      <c r="C62" s="34" t="s">
        <v>316</v>
      </c>
      <c r="D62" s="82" t="str">
        <f t="shared" si="8"/>
        <v>C</v>
      </c>
      <c r="E62" s="87">
        <f t="shared" si="15"/>
        <v>15</v>
      </c>
      <c r="F62" s="84">
        <f t="shared" si="16"/>
        <v>0</v>
      </c>
      <c r="G62" s="88">
        <f t="shared" si="17"/>
        <v>0</v>
      </c>
      <c r="H62" s="86" t="str">
        <f>'P01'!$D50</f>
        <v>C</v>
      </c>
      <c r="I62" s="86" t="str">
        <f>IF('P02'!$D50="NT","NT",IF($H$62="NCT","NC",IF('P02'!$D50="NC","NC",IF($H$62="CT","C",'P02'!$D50))))</f>
        <v>C</v>
      </c>
      <c r="J62" s="86" t="str">
        <f>IF('P03'!$D50="NT","NT",IF($H$62="NCT","NC",IF('P03'!$D50="NC","NC",IF($H$62="CT","C",'P03'!$D50))))</f>
        <v>C</v>
      </c>
      <c r="K62" s="86" t="str">
        <f>IF('P04'!$D50="NT","NT",IF($H$62="NCT","NC",IF('P04'!$D50="NC","NC",IF($H$62="CT","C",'P04'!$D50))))</f>
        <v>C</v>
      </c>
      <c r="L62" s="86" t="str">
        <f>IF('P05'!$D50="NT","NT",IF($H$62="NCT","NC",IF('P05'!$D50="NC","NC",IF($H$62="CT","C",'P05'!$D50))))</f>
        <v>C</v>
      </c>
      <c r="M62" s="86" t="str">
        <f>IF('P06'!$D50="NT","NT",IF($H$62="NCT","NC",IF('P06'!$D50="NC","NC",IF($H$62="CT","C",'P06'!$D50))))</f>
        <v>C</v>
      </c>
      <c r="N62" s="86" t="str">
        <f>IF('P07'!$D50="NT","NT",IF($H$62="NCT","NC",IF('P07'!$D50="NC","NC",IF($H$62="CT","C",'P07'!$D50))))</f>
        <v>C</v>
      </c>
      <c r="O62" s="86" t="str">
        <f>IF('P08'!$D50="NT","NT",IF($H$62="NCT","NC",IF('P08'!$D50="NC","NC",IF($H$62="CT","C",'P08'!$D50))))</f>
        <v>C</v>
      </c>
      <c r="P62" s="86" t="str">
        <f>IF('P09'!$D50="NT","NT",IF($H$62="NCT","NC",IF('P09'!$D50="NC","NC",IF($H$62="CT","C",'P09'!$D50))))</f>
        <v>C</v>
      </c>
      <c r="Q62" s="86" t="str">
        <f>IF('P10'!$D50="NT","NT",IF($H$62="NCT","NC",IF('P10'!$D50="NC","NC",IF($H$62="CT","C",'P10'!$D50))))</f>
        <v>C</v>
      </c>
      <c r="R62" s="86" t="str">
        <f>IF('P11'!$D50="NT","NT",IF($H$62="NCT","NC",IF('P11'!$D50="NC","NC",IF($H$62="CT","C",'P11'!$D50))))</f>
        <v>C</v>
      </c>
      <c r="S62" s="86" t="str">
        <f>IF('P12'!$D50="NT","NT",IF($H$62="NCT","NC",IF('P12'!$D50="NC","NC",IF($H$62="CT","C",'P12'!$D50))))</f>
        <v>C</v>
      </c>
      <c r="T62" s="86" t="str">
        <f>IF('P13'!$D50="NT","NT",IF($H$62="NCT","NC",IF('P13'!$D50="NC","NC",IF($H$62="CT","C",'P13'!$D50))))</f>
        <v>C</v>
      </c>
      <c r="U62" s="86" t="str">
        <f>IF('P14'!$D50="NT","NT",IF($H$62="NCT","NC",IF('P14'!$D50="NC","NC",IF($H$62="CT","C",'P14'!$D50))))</f>
        <v>C</v>
      </c>
      <c r="V62" s="86" t="str">
        <f>IF('P15'!$D50="NT","NT",IF($H$62="NCT","NC",IF('P15'!$D50="NC","NC",IF($H$62="CT","C",'P15'!$D50))))</f>
        <v>C</v>
      </c>
      <c r="W62" s="71"/>
    </row>
    <row r="63" spans="1:23" ht="30">
      <c r="A63" s="124"/>
      <c r="B63" s="82" t="s">
        <v>317</v>
      </c>
      <c r="C63" s="34" t="s">
        <v>318</v>
      </c>
      <c r="D63" s="82" t="str">
        <f t="shared" si="8"/>
        <v>C</v>
      </c>
      <c r="E63" s="87">
        <f t="shared" si="15"/>
        <v>15</v>
      </c>
      <c r="F63" s="84">
        <f t="shared" si="16"/>
        <v>0</v>
      </c>
      <c r="G63" s="88">
        <f t="shared" si="17"/>
        <v>0</v>
      </c>
      <c r="H63" s="86" t="str">
        <f>'P01'!$D51</f>
        <v>C</v>
      </c>
      <c r="I63" s="86" t="str">
        <f>IF('P02'!$D51="NT","NT",IF($H$63="NCT","NC",IF('P02'!$D51="NC","NC",IF($H$63="CT","C",'P02'!$D51))))</f>
        <v>C</v>
      </c>
      <c r="J63" s="86" t="str">
        <f>IF('P03'!$D51="NT","NT",IF($H$63="NCT","NC",IF('P03'!$D51="NC","NC",IF($H$63="CT","C",'P03'!$D51))))</f>
        <v>C</v>
      </c>
      <c r="K63" s="86" t="str">
        <f>IF('P04'!$D51="NT","NT",IF($H$63="NCT","NC",IF('P04'!$D51="NC","NC",IF($H$63="CT","C",'P04'!$D51))))</f>
        <v>C</v>
      </c>
      <c r="L63" s="86" t="str">
        <f>IF('P05'!$D51="NT","NT",IF($H$63="NCT","NC",IF('P05'!$D51="NC","NC",IF($H$63="CT","C",'P05'!$D51))))</f>
        <v>C</v>
      </c>
      <c r="M63" s="86" t="str">
        <f>IF('P06'!$D51="NT","NT",IF($H$63="NCT","NC",IF('P06'!$D51="NC","NC",IF($H$63="CT","C",'P06'!$D51))))</f>
        <v>C</v>
      </c>
      <c r="N63" s="86" t="str">
        <f>IF('P07'!$D51="NT","NT",IF($H$63="NCT","NC",IF('P07'!$D51="NC","NC",IF($H$63="CT","C",'P07'!$D51))))</f>
        <v>C</v>
      </c>
      <c r="O63" s="86" t="str">
        <f>IF('P08'!$D51="NT","NT",IF($H$63="NCT","NC",IF('P08'!$D51="NC","NC",IF($H$63="CT","C",'P08'!$D51))))</f>
        <v>C</v>
      </c>
      <c r="P63" s="86" t="str">
        <f>IF('P09'!$D51="NT","NT",IF($H$63="NCT","NC",IF('P09'!$D51="NC","NC",IF($H$63="CT","C",'P09'!$D51))))</f>
        <v>C</v>
      </c>
      <c r="Q63" s="86" t="str">
        <f>IF('P10'!$D51="NT","NT",IF($H$63="NCT","NC",IF('P10'!$D51="NC","NC",IF($H$63="CT","C",'P10'!$D51))))</f>
        <v>C</v>
      </c>
      <c r="R63" s="86" t="str">
        <f>IF('P11'!$D51="NT","NT",IF($H$63="NCT","NC",IF('P11'!$D51="NC","NC",IF($H$63="CT","C",'P11'!$D51))))</f>
        <v>C</v>
      </c>
      <c r="S63" s="86" t="str">
        <f>IF('P12'!$D51="NT","NT",IF($H$63="NCT","NC",IF('P12'!$D51="NC","NC",IF($H$63="CT","C",'P12'!$D51))))</f>
        <v>C</v>
      </c>
      <c r="T63" s="86" t="str">
        <f>IF('P13'!$D51="NT","NT",IF($H$63="NCT","NC",IF('P13'!$D51="NC","NC",IF($H$63="CT","C",'P13'!$D51))))</f>
        <v>C</v>
      </c>
      <c r="U63" s="86" t="str">
        <f>IF('P14'!$D51="NT","NT",IF($H$63="NCT","NC",IF('P14'!$D51="NC","NC",IF($H$63="CT","C",'P14'!$D51))))</f>
        <v>C</v>
      </c>
      <c r="V63" s="86" t="str">
        <f>IF('P15'!$D51="NT","NT",IF($H$63="NCT","NC",IF('P15'!$D51="NC","NC",IF($H$63="CT","C",'P15'!$D51))))</f>
        <v>C</v>
      </c>
      <c r="W63" s="71"/>
    </row>
    <row r="64" spans="1:23" ht="45">
      <c r="A64" s="124"/>
      <c r="B64" s="82" t="s">
        <v>319</v>
      </c>
      <c r="C64" s="34" t="s">
        <v>320</v>
      </c>
      <c r="D64" s="82" t="str">
        <f t="shared" si="8"/>
        <v>NC</v>
      </c>
      <c r="E64" s="87">
        <f t="shared" si="15"/>
        <v>0</v>
      </c>
      <c r="F64" s="84">
        <f t="shared" si="16"/>
        <v>15</v>
      </c>
      <c r="G64" s="88">
        <f t="shared" si="17"/>
        <v>0</v>
      </c>
      <c r="H64" s="86" t="str">
        <f>'P01'!$D52</f>
        <v>NCT</v>
      </c>
      <c r="I64" s="86" t="str">
        <f>IF('P02'!$D52="NT","NT",IF($H$64="NCT","NC",IF('P02'!$D52="NC","NC",IF($H$64="CT","C",'P02'!$D52))))</f>
        <v>NC</v>
      </c>
      <c r="J64" s="86" t="str">
        <f>IF('P03'!$D52="NT","NT",IF($H$64="NCT","NC",IF('P03'!$D52="NC","NC",IF($H$64="CT","C",'P03'!$D52))))</f>
        <v>NC</v>
      </c>
      <c r="K64" s="86" t="str">
        <f>IF('P04'!$D52="NT","NT",IF($H$64="NCT","NC",IF('P04'!$D52="NC","NC",IF($H$64="CT","C",'P04'!$D52))))</f>
        <v>NC</v>
      </c>
      <c r="L64" s="86" t="str">
        <f>IF('P05'!$D52="NT","NT",IF($H$64="NCT","NC",IF('P05'!$D52="NC","NC",IF($H$64="CT","C",'P05'!$D52))))</f>
        <v>NC</v>
      </c>
      <c r="M64" s="86" t="str">
        <f>IF('P06'!$D52="NT","NT",IF($H$64="NCT","NC",IF('P06'!$D52="NC","NC",IF($H$64="CT","C",'P06'!$D52))))</f>
        <v>NC</v>
      </c>
      <c r="N64" s="86" t="str">
        <f>IF('P07'!$D52="NT","NT",IF($H$64="NCT","NC",IF('P07'!$D52="NC","NC",IF($H$64="CT","C",'P07'!$D52))))</f>
        <v>NC</v>
      </c>
      <c r="O64" s="86" t="str">
        <f>IF('P08'!$D52="NT","NT",IF($H$64="NCT","NC",IF('P08'!$D52="NC","NC",IF($H$64="CT","C",'P08'!$D52))))</f>
        <v>NC</v>
      </c>
      <c r="P64" s="86" t="str">
        <f>IF('P09'!$D52="NT","NT",IF($H$64="NCT","NC",IF('P09'!$D52="NC","NC",IF($H$64="CT","C",'P09'!$D52))))</f>
        <v>NC</v>
      </c>
      <c r="Q64" s="86" t="str">
        <f>IF('P10'!$D52="NT","NT",IF($H$64="NCT","NC",IF('P10'!$D52="NC","NC",IF($H$64="CT","C",'P10'!$D52))))</f>
        <v>NC</v>
      </c>
      <c r="R64" s="86" t="str">
        <f>IF('P11'!$D52="NT","NT",IF($H$64="NCT","NC",IF('P11'!$D52="NC","NC",IF($H$64="CT","C",'P11'!$D52))))</f>
        <v>NC</v>
      </c>
      <c r="S64" s="86" t="str">
        <f>IF('P12'!$D52="NT","NT",IF($H$64="NCT","NC",IF('P12'!$D52="NC","NC",IF($H$64="CT","C",'P12'!$D52))))</f>
        <v>NC</v>
      </c>
      <c r="T64" s="86" t="str">
        <f>IF('P13'!$D52="NT","NT",IF($H$64="NCT","NC",IF('P13'!$D52="NC","NC",IF($H$64="CT","C",'P13'!$D52))))</f>
        <v>NC</v>
      </c>
      <c r="U64" s="86" t="str">
        <f>IF('P14'!$D52="NT","NT",IF($H$64="NCT","NC",IF('P14'!$D52="NC","NC",IF($H$64="CT","C",'P14'!$D52))))</f>
        <v>NC</v>
      </c>
      <c r="V64" s="86" t="str">
        <f>IF('P15'!$D52="NT","NT",IF($H$64="NCT","NC",IF('P15'!$D52="NC","NC",IF($H$64="CT","C",'P15'!$D52))))</f>
        <v>NC</v>
      </c>
      <c r="W64" s="71"/>
    </row>
    <row r="65" spans="1:23" ht="45">
      <c r="A65" s="124"/>
      <c r="B65" s="82" t="s">
        <v>321</v>
      </c>
      <c r="C65" s="34" t="s">
        <v>322</v>
      </c>
      <c r="D65" s="82" t="str">
        <f t="shared" si="8"/>
        <v>NA</v>
      </c>
      <c r="E65" s="87">
        <f t="shared" si="15"/>
        <v>0</v>
      </c>
      <c r="F65" s="84">
        <f t="shared" si="16"/>
        <v>0</v>
      </c>
      <c r="G65" s="88">
        <f t="shared" si="17"/>
        <v>15</v>
      </c>
      <c r="H65" s="86" t="str">
        <f>'P01'!$D53</f>
        <v>NA</v>
      </c>
      <c r="I65" s="86" t="str">
        <f>IF('P02'!$D53="NT","NT",IF($H$65="NCT","NC",IF('P02'!$D53="NC","NC",IF($H$65="CT","C",'P02'!$D53))))</f>
        <v>NA</v>
      </c>
      <c r="J65" s="86" t="str">
        <f>IF('P03'!$D53="NT","NT",IF($H$65="NCT","NC",IF('P03'!$D53="NC","NC",IF($H$65="CT","C",'P03'!$D53))))</f>
        <v>NA</v>
      </c>
      <c r="K65" s="86" t="str">
        <f>IF('P04'!$D53="NT","NT",IF($H$65="NCT","NC",IF('P04'!$D53="NC","NC",IF($H$65="CT","C",'P04'!$D53))))</f>
        <v>NA</v>
      </c>
      <c r="L65" s="86" t="str">
        <f>IF('P05'!$D53="NT","NT",IF($H$65="NCT","NC",IF('P05'!$D53="NC","NC",IF($H$65="CT","C",'P05'!$D53))))</f>
        <v>NA</v>
      </c>
      <c r="M65" s="86" t="str">
        <f>IF('P06'!$D53="NT","NT",IF($H$65="NCT","NC",IF('P06'!$D53="NC","NC",IF($H$65="CT","C",'P06'!$D53))))</f>
        <v>NA</v>
      </c>
      <c r="N65" s="86" t="str">
        <f>IF('P07'!$D53="NT","NT",IF($H$65="NCT","NC",IF('P07'!$D53="NC","NC",IF($H$65="CT","C",'P07'!$D53))))</f>
        <v>NA</v>
      </c>
      <c r="O65" s="86" t="str">
        <f>IF('P08'!$D53="NT","NT",IF($H$65="NCT","NC",IF('P08'!$D53="NC","NC",IF($H$65="CT","C",'P08'!$D53))))</f>
        <v>NA</v>
      </c>
      <c r="P65" s="86" t="str">
        <f>IF('P09'!$D53="NT","NT",IF($H$65="NCT","NC",IF('P09'!$D53="NC","NC",IF($H$65="CT","C",'P09'!$D53))))</f>
        <v>NA</v>
      </c>
      <c r="Q65" s="86" t="str">
        <f>IF('P10'!$D53="NT","NT",IF($H$65="NCT","NC",IF('P10'!$D53="NC","NC",IF($H$65="CT","C",'P10'!$D53))))</f>
        <v>NA</v>
      </c>
      <c r="R65" s="86" t="str">
        <f>IF('P11'!$D53="NT","NT",IF($H$65="NCT","NC",IF('P11'!$D53="NC","NC",IF($H$65="CT","C",'P11'!$D53))))</f>
        <v>NA</v>
      </c>
      <c r="S65" s="86" t="str">
        <f>IF('P12'!$D53="NT","NT",IF($H$65="NCT","NC",IF('P12'!$D53="NC","NC",IF($H$65="CT","C",'P12'!$D53))))</f>
        <v>NA</v>
      </c>
      <c r="T65" s="86" t="str">
        <f>IF('P13'!$D53="NT","NT",IF($H$65="NCT","NC",IF('P13'!$D53="NC","NC",IF($H$65="CT","C",'P13'!$D53))))</f>
        <v>NA</v>
      </c>
      <c r="U65" s="86" t="str">
        <f>IF('P14'!$D53="NT","NT",IF($H$65="NCT","NC",IF('P14'!$D53="NC","NC",IF($H$65="CT","C",'P14'!$D53))))</f>
        <v>NA</v>
      </c>
      <c r="V65" s="86" t="str">
        <f>IF('P15'!$D53="NT","NT",IF($H$65="NCT","NC",IF('P15'!$D53="NC","NC",IF($H$65="CT","C",'P15'!$D53))))</f>
        <v>NA</v>
      </c>
      <c r="W65" s="71"/>
    </row>
    <row r="66" spans="1:23" ht="60">
      <c r="A66" s="124"/>
      <c r="B66" s="82" t="s">
        <v>323</v>
      </c>
      <c r="C66" s="34" t="s">
        <v>324</v>
      </c>
      <c r="D66" s="82" t="str">
        <f t="shared" si="8"/>
        <v>NC</v>
      </c>
      <c r="E66" s="87">
        <f t="shared" si="15"/>
        <v>12</v>
      </c>
      <c r="F66" s="84">
        <f t="shared" si="16"/>
        <v>3</v>
      </c>
      <c r="G66" s="88">
        <f t="shared" si="17"/>
        <v>0</v>
      </c>
      <c r="H66" s="86" t="str">
        <f>'P01'!$D54</f>
        <v>C</v>
      </c>
      <c r="I66" s="86" t="str">
        <f>IF('P02'!$D54="NT","NT",IF($H$66="NCT","NC",IF('P02'!$D54="NC","NC",IF($H$66="CT","C",'P02'!$D54))))</f>
        <v>C</v>
      </c>
      <c r="J66" s="86" t="str">
        <f>IF('P03'!$D54="NT","NT",IF($H$66="NCT","NC",IF('P03'!$D54="NC","NC",IF($H$66="CT","C",'P03'!$D54))))</f>
        <v>C</v>
      </c>
      <c r="K66" s="86" t="str">
        <f>IF('P04'!$D54="NT","NT",IF($H$66="NCT","NC",IF('P04'!$D54="NC","NC",IF($H$66="CT","C",'P04'!$D54))))</f>
        <v>C</v>
      </c>
      <c r="L66" s="86" t="str">
        <f>IF('P05'!$D54="NT","NT",IF($H$66="NCT","NC",IF('P05'!$D54="NC","NC",IF($H$66="CT","C",'P05'!$D54))))</f>
        <v>C</v>
      </c>
      <c r="M66" s="86" t="str">
        <f>IF('P06'!$D54="NT","NT",IF($H$66="NCT","NC",IF('P06'!$D54="NC","NC",IF($H$66="CT","C",'P06'!$D54))))</f>
        <v>C</v>
      </c>
      <c r="N66" s="86" t="str">
        <f>IF('P07'!$D54="NT","NT",IF($H$66="NCT","NC",IF('P07'!$D54="NC","NC",IF($H$66="CT","C",'P07'!$D54))))</f>
        <v>NC</v>
      </c>
      <c r="O66" s="86" t="str">
        <f>IF('P08'!$D54="NT","NT",IF($H$66="NCT","NC",IF('P08'!$D54="NC","NC",IF($H$66="CT","C",'P08'!$D54))))</f>
        <v>C</v>
      </c>
      <c r="P66" s="86" t="str">
        <f>IF('P09'!$D54="NT","NT",IF($H$66="NCT","NC",IF('P09'!$D54="NC","NC",IF($H$66="CT","C",'P09'!$D54))))</f>
        <v>C</v>
      </c>
      <c r="Q66" s="86" t="str">
        <f>IF('P10'!$D54="NT","NT",IF($H$66="NCT","NC",IF('P10'!$D54="NC","NC",IF($H$66="CT","C",'P10'!$D54))))</f>
        <v>C</v>
      </c>
      <c r="R66" s="86" t="str">
        <f>IF('P11'!$D54="NT","NT",IF($H$66="NCT","NC",IF('P11'!$D54="NC","NC",IF($H$66="CT","C",'P11'!$D54))))</f>
        <v>C</v>
      </c>
      <c r="S66" s="86" t="str">
        <f>IF('P12'!$D54="NT","NT",IF($H$66="NCT","NC",IF('P12'!$D54="NC","NC",IF($H$66="CT","C",'P12'!$D54))))</f>
        <v>NC</v>
      </c>
      <c r="T66" s="86" t="str">
        <f>IF('P13'!$D54="NT","NT",IF($H$66="NCT","NC",IF('P13'!$D54="NC","NC",IF($H$66="CT","C",'P13'!$D54))))</f>
        <v>C</v>
      </c>
      <c r="U66" s="86" t="str">
        <f>IF('P14'!$D54="NT","NT",IF($H$66="NCT","NC",IF('P14'!$D54="NC","NC",IF($H$66="CT","C",'P14'!$D54))))</f>
        <v>NC</v>
      </c>
      <c r="V66" s="86" t="str">
        <f>IF('P15'!$D54="NT","NT",IF($H$66="NCT","NC",IF('P15'!$D54="NC","NC",IF($H$66="CT","C",'P15'!$D54))))</f>
        <v>C</v>
      </c>
      <c r="W66" s="71"/>
    </row>
    <row r="67" spans="1:23" ht="45">
      <c r="A67" s="124"/>
      <c r="B67" s="82" t="s">
        <v>325</v>
      </c>
      <c r="C67" s="34" t="s">
        <v>326</v>
      </c>
      <c r="D67" s="82" t="str">
        <f t="shared" si="8"/>
        <v>NA</v>
      </c>
      <c r="E67" s="87">
        <f t="shared" si="15"/>
        <v>0</v>
      </c>
      <c r="F67" s="84">
        <f t="shared" si="16"/>
        <v>0</v>
      </c>
      <c r="G67" s="88">
        <f t="shared" si="17"/>
        <v>15</v>
      </c>
      <c r="H67" s="86" t="str">
        <f>'P01'!$D55</f>
        <v>NA</v>
      </c>
      <c r="I67" s="86" t="str">
        <f>IF('P02'!$D55="NT","NT",IF($H$67="NCT","NC",IF('P02'!$D55="NC","NC",IF($H$67="CT","C",'P02'!$D55))))</f>
        <v>NA</v>
      </c>
      <c r="J67" s="86" t="str">
        <f>IF('P03'!$D55="NT","NT",IF($H$67="NCT","NC",IF('P03'!$D55="NC","NC",IF($H$67="CT","C",'P03'!$D55))))</f>
        <v>NA</v>
      </c>
      <c r="K67" s="86" t="str">
        <f>IF('P04'!$D55="NT","NT",IF($H$67="NCT","NC",IF('P04'!$D55="NC","NC",IF($H$67="CT","C",'P04'!$D55))))</f>
        <v>NA</v>
      </c>
      <c r="L67" s="86" t="str">
        <f>IF('P05'!$D55="NT","NT",IF($H$67="NCT","NC",IF('P05'!$D55="NC","NC",IF($H$67="CT","C",'P05'!$D55))))</f>
        <v>NA</v>
      </c>
      <c r="M67" s="86" t="str">
        <f>IF('P06'!$D55="NT","NT",IF($H$67="NCT","NC",IF('P06'!$D55="NC","NC",IF($H$67="CT","C",'P06'!$D55))))</f>
        <v>NA</v>
      </c>
      <c r="N67" s="86" t="str">
        <f>IF('P07'!$D55="NT","NT",IF($H$67="NCT","NC",IF('P07'!$D55="NC","NC",IF($H$67="CT","C",'P07'!$D55))))</f>
        <v>NA</v>
      </c>
      <c r="O67" s="86" t="str">
        <f>IF('P08'!$D55="NT","NT",IF($H$67="NCT","NC",IF('P08'!$D55="NC","NC",IF($H$67="CT","C",'P08'!$D55))))</f>
        <v>NA</v>
      </c>
      <c r="P67" s="86" t="str">
        <f>IF('P09'!$D55="NT","NT",IF($H$67="NCT","NC",IF('P09'!$D55="NC","NC",IF($H$67="CT","C",'P09'!$D55))))</f>
        <v>NA</v>
      </c>
      <c r="Q67" s="86" t="str">
        <f>IF('P10'!$D55="NT","NT",IF($H$67="NCT","NC",IF('P10'!$D55="NC","NC",IF($H$67="CT","C",'P10'!$D55))))</f>
        <v>NA</v>
      </c>
      <c r="R67" s="86" t="str">
        <f>IF('P11'!$D55="NT","NT",IF($H$67="NCT","NC",IF('P11'!$D55="NC","NC",IF($H$67="CT","C",'P11'!$D55))))</f>
        <v>NA</v>
      </c>
      <c r="S67" s="86" t="str">
        <f>IF('P12'!$D55="NT","NT",IF($H$67="NCT","NC",IF('P12'!$D55="NC","NC",IF($H$67="CT","C",'P12'!$D55))))</f>
        <v>NA</v>
      </c>
      <c r="T67" s="86" t="str">
        <f>IF('P13'!$D55="NT","NT",IF($H$67="NCT","NC",IF('P13'!$D55="NC","NC",IF($H$67="CT","C",'P13'!$D55))))</f>
        <v>NA</v>
      </c>
      <c r="U67" s="86" t="str">
        <f>IF('P14'!$D55="NT","NT",IF($H$67="NCT","NC",IF('P14'!$D55="NC","NC",IF($H$67="CT","C",'P14'!$D55))))</f>
        <v>NA</v>
      </c>
      <c r="V67" s="86" t="str">
        <f>IF('P15'!$D55="NT","NT",IF($H$67="NCT","NC",IF('P15'!$D55="NC","NC",IF($H$67="CT","C",'P15'!$D55))))</f>
        <v>NA</v>
      </c>
      <c r="W67" s="71"/>
    </row>
    <row r="68" spans="1:23">
      <c r="A68" s="89"/>
      <c r="B68" s="90"/>
      <c r="C68" s="90"/>
      <c r="D68" s="91"/>
      <c r="E68" s="92">
        <f>SUM(E58:E67)</f>
        <v>85</v>
      </c>
      <c r="F68" s="93">
        <f>SUM(F58:F67)</f>
        <v>33</v>
      </c>
      <c r="G68" s="94">
        <f>SUM(G58:G67)</f>
        <v>30</v>
      </c>
      <c r="H68" s="90"/>
      <c r="I68" s="90"/>
      <c r="J68" s="90"/>
      <c r="K68" s="90"/>
      <c r="L68" s="90"/>
      <c r="M68" s="90"/>
      <c r="N68" s="90"/>
      <c r="O68" s="90"/>
      <c r="P68" s="90"/>
      <c r="Q68" s="90"/>
      <c r="R68" s="90"/>
      <c r="S68" s="90"/>
      <c r="T68" s="90"/>
      <c r="U68" s="90"/>
      <c r="V68" s="90"/>
      <c r="W68" s="71"/>
    </row>
    <row r="69" spans="1:23" ht="45" customHeight="1">
      <c r="A69" s="123" t="s">
        <v>327</v>
      </c>
      <c r="B69" s="82" t="s">
        <v>328</v>
      </c>
      <c r="C69" s="34" t="s">
        <v>329</v>
      </c>
      <c r="D69" s="82" t="str">
        <f t="shared" si="8"/>
        <v>NC</v>
      </c>
      <c r="E69" s="87">
        <f>COUNTIF(H69:V69,"C")</f>
        <v>0</v>
      </c>
      <c r="F69" s="84">
        <f>COUNTIF(H69:V69,"NC")+COUNTIF(H69:V69,"NCT")</f>
        <v>15</v>
      </c>
      <c r="G69" s="88">
        <f>COUNTIF(H69:V69,"NA")</f>
        <v>0</v>
      </c>
      <c r="H69" s="86" t="str">
        <f>'P01'!$D56</f>
        <v>NCT</v>
      </c>
      <c r="I69" s="86" t="str">
        <f>IF('P02'!$D56="NT","NT",IF($H$69="NCT","NC",IF('P02'!$D56="NC","NC",IF($H$69="CT","C",'P02'!$D56))))</f>
        <v>NC</v>
      </c>
      <c r="J69" s="86" t="str">
        <f>IF('P03'!$D56="NT","NT",IF($H$69="NCT","NC",IF('P03'!$D56="NC","NC",IF($H$69="CT","C",'P03'!$D56))))</f>
        <v>NC</v>
      </c>
      <c r="K69" s="86" t="str">
        <f>IF('P04'!$D56="NT","NT",IF($H$69="NCT","NC",IF('P04'!$D56="NC","NC",IF($H$69="CT","C",'P04'!$D56))))</f>
        <v>NC</v>
      </c>
      <c r="L69" s="86" t="str">
        <f>IF('P05'!$D56="NT","NT",IF($H$69="NCT","NC",IF('P05'!$D56="NC","NC",IF($H$69="CT","C",'P05'!$D56))))</f>
        <v>NC</v>
      </c>
      <c r="M69" s="86" t="str">
        <f>IF('P06'!$D56="NT","NT",IF($H$69="NCT","NC",IF('P06'!$D56="NC","NC",IF($H$69="CT","C",'P06'!$D56))))</f>
        <v>NC</v>
      </c>
      <c r="N69" s="86" t="str">
        <f>IF('P07'!$D56="NT","NT",IF($H$69="NCT","NC",IF('P07'!$D56="NC","NC",IF($H$69="CT","C",'P07'!$D56))))</f>
        <v>NC</v>
      </c>
      <c r="O69" s="86" t="str">
        <f>IF('P08'!$D56="NT","NT",IF($H$69="NCT","NC",IF('P08'!$D56="NC","NC",IF($H$69="CT","C",'P08'!$D56))))</f>
        <v>NC</v>
      </c>
      <c r="P69" s="86" t="str">
        <f>IF('P09'!$D56="NT","NT",IF($H$69="NCT","NC",IF('P09'!$D56="NC","NC",IF($H$69="CT","C",'P09'!$D56))))</f>
        <v>NC</v>
      </c>
      <c r="Q69" s="86" t="str">
        <f>IF('P10'!$D56="NT","NT",IF($H$69="NCT","NC",IF('P10'!$D56="NC","NC",IF($H$69="CT","C",'P10'!$D56))))</f>
        <v>NC</v>
      </c>
      <c r="R69" s="86" t="str">
        <f>IF('P11'!$D56="NT","NT",IF($H$69="NCT","NC",IF('P11'!$D56="NC","NC",IF($H$69="CT","C",'P11'!$D56))))</f>
        <v>NC</v>
      </c>
      <c r="S69" s="86" t="str">
        <f>IF('P12'!$D56="NT","NT",IF($H$69="NCT","NC",IF('P12'!$D56="NC","NC",IF($H$69="CT","C",'P12'!$D56))))</f>
        <v>NC</v>
      </c>
      <c r="T69" s="86" t="str">
        <f>IF('P13'!$D56="NT","NT",IF($H$69="NCT","NC",IF('P13'!$D56="NC","NC",IF($H$69="CT","C",'P13'!$D56))))</f>
        <v>NC</v>
      </c>
      <c r="U69" s="86" t="str">
        <f>IF('P14'!$D56="NT","NT",IF($H$69="NCT","NC",IF('P14'!$D56="NC","NC",IF($H$69="CT","C",'P14'!$D56))))</f>
        <v>NC</v>
      </c>
      <c r="V69" s="86" t="str">
        <f>IF('P15'!$D56="NT","NT",IF($H$69="NCT","NC",IF('P15'!$D56="NC","NC",IF($H$69="CT","C",'P15'!$D56))))</f>
        <v>NC</v>
      </c>
      <c r="W69" s="71"/>
    </row>
    <row r="70" spans="1:23" ht="45">
      <c r="A70" s="124"/>
      <c r="B70" s="82" t="s">
        <v>330</v>
      </c>
      <c r="C70" s="34" t="s">
        <v>331</v>
      </c>
      <c r="D70" s="82" t="str">
        <f t="shared" si="8"/>
        <v>NC</v>
      </c>
      <c r="E70" s="87">
        <f>COUNTIF(H70:V70,"C")</f>
        <v>0</v>
      </c>
      <c r="F70" s="84">
        <f>COUNTIF(H70:V70,"NC")+COUNTIF(H70:V70,"NCT")</f>
        <v>15</v>
      </c>
      <c r="G70" s="88">
        <f>COUNTIF(H70:V70,"NA")</f>
        <v>0</v>
      </c>
      <c r="H70" s="86" t="str">
        <f>'P01'!$D57</f>
        <v>NCT</v>
      </c>
      <c r="I70" s="86" t="str">
        <f>IF('P02'!$D57="NT","NT",IF($H$70="NCT","NC",IF('P02'!$D57="NC","NC",IF($H$70="CT","C",'P02'!$D57))))</f>
        <v>NC</v>
      </c>
      <c r="J70" s="86" t="str">
        <f>IF('P03'!$D57="NT","NT",IF($H$70="NCT","NC",IF('P03'!$D57="NC","NC",IF($H$70="CT","C",'P03'!$D57))))</f>
        <v>NC</v>
      </c>
      <c r="K70" s="86" t="str">
        <f>IF('P04'!$D57="NT","NT",IF($H$70="NCT","NC",IF('P04'!$D57="NC","NC",IF($H$70="CT","C",'P04'!$D57))))</f>
        <v>NC</v>
      </c>
      <c r="L70" s="86" t="str">
        <f>IF('P05'!$D57="NT","NT",IF($H$70="NCT","NC",IF('P05'!$D57="NC","NC",IF($H$70="CT","C",'P05'!$D57))))</f>
        <v>NC</v>
      </c>
      <c r="M70" s="86" t="str">
        <f>IF('P06'!$D57="NT","NT",IF($H$70="NCT","NC",IF('P06'!$D57="NC","NC",IF($H$70="CT","C",'P06'!$D57))))</f>
        <v>NC</v>
      </c>
      <c r="N70" s="86" t="str">
        <f>IF('P07'!$D57="NT","NT",IF($H$70="NCT","NC",IF('P07'!$D57="NC","NC",IF($H$70="CT","C",'P07'!$D57))))</f>
        <v>NC</v>
      </c>
      <c r="O70" s="86" t="str">
        <f>IF('P08'!$D57="NT","NT",IF($H$70="NCT","NC",IF('P08'!$D57="NC","NC",IF($H$70="CT","C",'P08'!$D57))))</f>
        <v>NC</v>
      </c>
      <c r="P70" s="86" t="str">
        <f>IF('P09'!$D57="NT","NT",IF($H$70="NCT","NC",IF('P09'!$D57="NC","NC",IF($H$70="CT","C",'P09'!$D57))))</f>
        <v>NC</v>
      </c>
      <c r="Q70" s="86" t="str">
        <f>IF('P10'!$D57="NT","NT",IF($H$70="NCT","NC",IF('P10'!$D57="NC","NC",IF($H$70="CT","C",'P10'!$D57))))</f>
        <v>NC</v>
      </c>
      <c r="R70" s="86" t="str">
        <f>IF('P11'!$D57="NT","NT",IF($H$70="NCT","NC",IF('P11'!$D57="NC","NC",IF($H$70="CT","C",'P11'!$D57))))</f>
        <v>NC</v>
      </c>
      <c r="S70" s="86" t="str">
        <f>IF('P12'!$D57="NT","NT",IF($H$70="NCT","NC",IF('P12'!$D57="NC","NC",IF($H$70="CT","C",'P12'!$D57))))</f>
        <v>NC</v>
      </c>
      <c r="T70" s="86" t="str">
        <f>IF('P13'!$D57="NT","NT",IF($H$70="NCT","NC",IF('P13'!$D57="NC","NC",IF($H$70="CT","C",'P13'!$D57))))</f>
        <v>NC</v>
      </c>
      <c r="U70" s="86" t="str">
        <f>IF('P14'!$D57="NT","NT",IF($H$70="NCT","NC",IF('P14'!$D57="NC","NC",IF($H$70="CT","C",'P14'!$D57))))</f>
        <v>NC</v>
      </c>
      <c r="V70" s="86" t="str">
        <f>IF('P15'!$D57="NT","NT",IF($H$70="NCT","NC",IF('P15'!$D57="NC","NC",IF($H$70="CT","C",'P15'!$D57))))</f>
        <v>NC</v>
      </c>
      <c r="W70" s="71"/>
    </row>
    <row r="71" spans="1:23" ht="30">
      <c r="A71" s="124"/>
      <c r="B71" s="82" t="s">
        <v>332</v>
      </c>
      <c r="C71" s="34" t="s">
        <v>333</v>
      </c>
      <c r="D71" s="82" t="str">
        <f t="shared" si="8"/>
        <v>NC</v>
      </c>
      <c r="E71" s="87">
        <f>COUNTIF(H71:V71,"C")</f>
        <v>0</v>
      </c>
      <c r="F71" s="84">
        <f>COUNTIF(H71:V71,"NC")+COUNTIF(H71:V71,"NCT")</f>
        <v>15</v>
      </c>
      <c r="G71" s="88">
        <f>COUNTIF(H71:V71,"NA")</f>
        <v>0</v>
      </c>
      <c r="H71" s="86" t="str">
        <f>'P01'!$D58</f>
        <v>NCT</v>
      </c>
      <c r="I71" s="86" t="str">
        <f>IF('P02'!$D58="NT","NT",IF($H$71="NCT","NC",IF('P02'!$D58="NC","NC",IF($H$71="CT","C",'P02'!$D58))))</f>
        <v>NC</v>
      </c>
      <c r="J71" s="86" t="str">
        <f>IF('P03'!$D58="NT","NT",IF($H$71="NCT","NC",IF('P03'!$D58="NC","NC",IF($H$71="CT","C",'P03'!$D58))))</f>
        <v>NC</v>
      </c>
      <c r="K71" s="86" t="str">
        <f>IF('P04'!$D58="NT","NT",IF($H$71="NCT","NC",IF('P04'!$D58="NC","NC",IF($H$71="CT","C",'P04'!$D58))))</f>
        <v>NC</v>
      </c>
      <c r="L71" s="86" t="str">
        <f>IF('P05'!$D58="NT","NT",IF($H$71="NCT","NC",IF('P05'!$D58="NC","NC",IF($H$71="CT","C",'P05'!$D58))))</f>
        <v>NC</v>
      </c>
      <c r="M71" s="86" t="str">
        <f>IF('P06'!$D58="NT","NT",IF($H$71="NCT","NC",IF('P06'!$D58="NC","NC",IF($H$71="CT","C",'P06'!$D58))))</f>
        <v>NC</v>
      </c>
      <c r="N71" s="86" t="str">
        <f>IF('P07'!$D58="NT","NT",IF($H$71="NCT","NC",IF('P07'!$D58="NC","NC",IF($H$71="CT","C",'P07'!$D58))))</f>
        <v>NC</v>
      </c>
      <c r="O71" s="86" t="str">
        <f>IF('P08'!$D58="NT","NT",IF($H$71="NCT","NC",IF('P08'!$D58="NC","NC",IF($H$71="CT","C",'P08'!$D58))))</f>
        <v>NC</v>
      </c>
      <c r="P71" s="86" t="str">
        <f>IF('P09'!$D58="NT","NT",IF($H$71="NCT","NC",IF('P09'!$D58="NC","NC",IF($H$71="CT","C",'P09'!$D58))))</f>
        <v>NC</v>
      </c>
      <c r="Q71" s="86" t="str">
        <f>IF('P10'!$D58="NT","NT",IF($H$71="NCT","NC",IF('P10'!$D58="NC","NC",IF($H$71="CT","C",'P10'!$D58))))</f>
        <v>NC</v>
      </c>
      <c r="R71" s="86" t="str">
        <f>IF('P11'!$D58="NT","NT",IF($H$71="NCT","NC",IF('P11'!$D58="NC","NC",IF($H$71="CT","C",'P11'!$D58))))</f>
        <v>NC</v>
      </c>
      <c r="S71" s="86" t="str">
        <f>IF('P12'!$D58="NT","NT",IF($H$71="NCT","NC",IF('P12'!$D58="NC","NC",IF($H$71="CT","C",'P12'!$D58))))</f>
        <v>NC</v>
      </c>
      <c r="T71" s="86" t="str">
        <f>IF('P13'!$D58="NT","NT",IF($H$71="NCT","NC",IF('P13'!$D58="NC","NC",IF($H$71="CT","C",'P13'!$D58))))</f>
        <v>NC</v>
      </c>
      <c r="U71" s="86" t="str">
        <f>IF('P14'!$D58="NT","NT",IF($H$71="NCT","NC",IF('P14'!$D58="NC","NC",IF($H$71="CT","C",'P14'!$D58))))</f>
        <v>NC</v>
      </c>
      <c r="V71" s="86" t="str">
        <f>IF('P15'!$D58="NT","NT",IF($H$71="NCT","NC",IF('P15'!$D58="NC","NC",IF($H$71="CT","C",'P15'!$D58))))</f>
        <v>NC</v>
      </c>
      <c r="W71" s="71"/>
    </row>
    <row r="72" spans="1:23" ht="30">
      <c r="A72" s="124"/>
      <c r="B72" s="82" t="s">
        <v>334</v>
      </c>
      <c r="C72" s="34" t="s">
        <v>335</v>
      </c>
      <c r="D72" s="82" t="str">
        <f t="shared" si="8"/>
        <v>NC</v>
      </c>
      <c r="E72" s="87">
        <f>COUNTIF(H72:V72,"C")</f>
        <v>0</v>
      </c>
      <c r="F72" s="84">
        <f>COUNTIF(H72:V72,"NC")+COUNTIF(H72:V72,"NCT")</f>
        <v>1</v>
      </c>
      <c r="G72" s="88">
        <f>COUNTIF(H72:V72,"NA")</f>
        <v>14</v>
      </c>
      <c r="H72" s="86" t="str">
        <f>'P01'!$D59</f>
        <v>NA</v>
      </c>
      <c r="I72" s="86" t="str">
        <f>IF('P02'!$D59="NT","NT",IF($H$72="NCT","NC",IF('P02'!$D59="NC","NC",IF($H$72="CT","C",'P02'!$D59))))</f>
        <v>NA</v>
      </c>
      <c r="J72" s="86" t="str">
        <f>IF('P03'!$D59="NT","NT",IF($H$72="NCT","NC",IF('P03'!$D59="NC","NC",IF($H$72="CT","C",'P03'!$D59))))</f>
        <v>NA</v>
      </c>
      <c r="K72" s="86" t="str">
        <f>IF('P04'!$D59="NT","NT",IF($H$72="NCT","NC",IF('P04'!$D59="NC","NC",IF($H$72="CT","C",'P04'!$D59))))</f>
        <v>NA</v>
      </c>
      <c r="L72" s="86" t="str">
        <f>IF('P05'!$D59="NT","NT",IF($H$72="NCT","NC",IF('P05'!$D59="NC","NC",IF($H$72="CT","C",'P05'!$D59))))</f>
        <v>NA</v>
      </c>
      <c r="M72" s="86" t="str">
        <f>IF('P06'!$D59="NT","NT",IF($H$72="NCT","NC",IF('P06'!$D59="NC","NC",IF($H$72="CT","C",'P06'!$D59))))</f>
        <v>NA</v>
      </c>
      <c r="N72" s="86" t="str">
        <f>IF('P07'!$D59="NT","NT",IF($H$72="NCT","NC",IF('P07'!$D59="NC","NC",IF($H$72="CT","C",'P07'!$D59))))</f>
        <v>NA</v>
      </c>
      <c r="O72" s="86" t="str">
        <f>IF('P08'!$D59="NT","NT",IF($H$72="NCT","NC",IF('P08'!$D59="NC","NC",IF($H$72="CT","C",'P08'!$D59))))</f>
        <v>NA</v>
      </c>
      <c r="P72" s="86" t="str">
        <f>IF('P09'!$D59="NT","NT",IF($H$72="NCT","NC",IF('P09'!$D59="NC","NC",IF($H$72="CT","C",'P09'!$D59))))</f>
        <v>NA</v>
      </c>
      <c r="Q72" s="86" t="str">
        <f>IF('P10'!$D59="NT","NT",IF($H$72="NCT","NC",IF('P10'!$D59="NC","NC",IF($H$72="CT","C",'P10'!$D59))))</f>
        <v>NC</v>
      </c>
      <c r="R72" s="86" t="str">
        <f>IF('P11'!$D59="NT","NT",IF($H$72="NCT","NC",IF('P11'!$D59="NC","NC",IF($H$72="CT","C",'P11'!$D59))))</f>
        <v>NA</v>
      </c>
      <c r="S72" s="86" t="str">
        <f>IF('P12'!$D59="NT","NT",IF($H$72="NCT","NC",IF('P12'!$D59="NC","NC",IF($H$72="CT","C",'P12'!$D59))))</f>
        <v>NA</v>
      </c>
      <c r="T72" s="86" t="str">
        <f>IF('P13'!$D59="NT","NT",IF($H$72="NCT","NC",IF('P13'!$D59="NC","NC",IF($H$72="CT","C",'P13'!$D59))))</f>
        <v>NA</v>
      </c>
      <c r="U72" s="86" t="str">
        <f>IF('P14'!$D59="NT","NT",IF($H$72="NCT","NC",IF('P14'!$D59="NC","NC",IF($H$72="CT","C",'P14'!$D59))))</f>
        <v>NA</v>
      </c>
      <c r="V72" s="86" t="str">
        <f>IF('P15'!$D59="NT","NT",IF($H$72="NCT","NC",IF('P15'!$D59="NC","NC",IF($H$72="CT","C",'P15'!$D59))))</f>
        <v>NA</v>
      </c>
      <c r="W72" s="71"/>
    </row>
    <row r="73" spans="1:23">
      <c r="A73" s="89"/>
      <c r="B73" s="90"/>
      <c r="C73" s="90"/>
      <c r="D73" s="91"/>
      <c r="E73" s="92">
        <f>SUM(E69:E72)</f>
        <v>0</v>
      </c>
      <c r="F73" s="93">
        <f>SUM(F69:F72)</f>
        <v>46</v>
      </c>
      <c r="G73" s="94">
        <f>SUM(G69:G72)</f>
        <v>14</v>
      </c>
      <c r="H73" s="90"/>
      <c r="I73" s="90"/>
      <c r="J73" s="90"/>
      <c r="K73" s="90"/>
      <c r="L73" s="90"/>
      <c r="M73" s="90"/>
      <c r="N73" s="90"/>
      <c r="O73" s="90"/>
      <c r="P73" s="90"/>
      <c r="Q73" s="90"/>
      <c r="R73" s="90"/>
      <c r="S73" s="90"/>
      <c r="T73" s="90"/>
      <c r="U73" s="90"/>
      <c r="V73" s="90"/>
      <c r="W73" s="71"/>
    </row>
    <row r="74" spans="1:23" ht="45" customHeight="1">
      <c r="A74" s="123" t="s">
        <v>336</v>
      </c>
      <c r="B74" s="82" t="s">
        <v>337</v>
      </c>
      <c r="C74" s="34" t="s">
        <v>338</v>
      </c>
      <c r="D74" s="82" t="str">
        <f t="shared" si="8"/>
        <v>NC</v>
      </c>
      <c r="E74" s="87">
        <f t="shared" ref="E74:E87" si="18">COUNTIF(H74:V74,"C")</f>
        <v>9</v>
      </c>
      <c r="F74" s="95">
        <f t="shared" ref="F74:F87" si="19">COUNTIF(H74:V74,"NC")</f>
        <v>6</v>
      </c>
      <c r="G74" s="88">
        <f t="shared" ref="G74:G87" si="20">COUNTIF(H74:V74,"NA")</f>
        <v>0</v>
      </c>
      <c r="H74" s="86" t="str">
        <f>'P01'!$D60</f>
        <v>C</v>
      </c>
      <c r="I74" s="86" t="str">
        <f>IF('P02'!$D60="NT","NT",IF($H$74="NCT","NC",IF('P02'!$D60="NC","NC",IF($H$74="CT","C",'P02'!$D60))))</f>
        <v>C</v>
      </c>
      <c r="J74" s="86" t="str">
        <f>IF('P03'!$D60="NT","NT",IF($H$74="NCT","NC",IF('P03'!$D60="NC","NC",IF($H$74="CT","C",'P03'!$D60))))</f>
        <v>C</v>
      </c>
      <c r="K74" s="86" t="str">
        <f>IF('P04'!$D60="NT","NT",IF($H$74="NCT","NC",IF('P04'!$D60="NC","NC",IF($H$74="CT","C",'P04'!$D60))))</f>
        <v>NC</v>
      </c>
      <c r="L74" s="86" t="str">
        <f>IF('P05'!$D60="NT","NT",IF($H$74="NCT","NC",IF('P05'!$D60="NC","NC",IF($H$74="CT","C",'P05'!$D60))))</f>
        <v>C</v>
      </c>
      <c r="M74" s="86" t="str">
        <f>IF('P06'!$D60="NT","NT",IF($H$74="NCT","NC",IF('P06'!$D60="NC","NC",IF($H$74="CT","C",'P06'!$D60))))</f>
        <v>C</v>
      </c>
      <c r="N74" s="86" t="str">
        <f>IF('P07'!$D60="NT","NT",IF($H$74="NCT","NC",IF('P07'!$D60="NC","NC",IF($H$74="CT","C",'P07'!$D60))))</f>
        <v>NC</v>
      </c>
      <c r="O74" s="86" t="str">
        <f>IF('P08'!$D60="NT","NT",IF($H$74="NCT","NC",IF('P08'!$D60="NC","NC",IF($H$74="CT","C",'P08'!$D60))))</f>
        <v>NC</v>
      </c>
      <c r="P74" s="86" t="str">
        <f>IF('P09'!$D60="NT","NT",IF($H$74="NCT","NC",IF('P09'!$D60="NC","NC",IF($H$74="CT","C",'P09'!$D60))))</f>
        <v>NC</v>
      </c>
      <c r="Q74" s="86" t="str">
        <f>IF('P10'!$D60="NT","NT",IF($H$74="NCT","NC",IF('P10'!$D60="NC","NC",IF($H$74="CT","C",'P10'!$D60))))</f>
        <v>NC</v>
      </c>
      <c r="R74" s="86" t="str">
        <f>IF('P11'!$D60="NT","NT",IF($H$74="NCT","NC",IF('P11'!$D60="NC","NC",IF($H$74="CT","C",'P11'!$D60))))</f>
        <v>C</v>
      </c>
      <c r="S74" s="86" t="str">
        <f>IF('P12'!$D60="NT","NT",IF($H$74="NCT","NC",IF('P12'!$D60="NC","NC",IF($H$74="CT","C",'P12'!$D60))))</f>
        <v>NC</v>
      </c>
      <c r="T74" s="86" t="str">
        <f>IF('P13'!$D60="NT","NT",IF($H$74="NCT","NC",IF('P13'!$D60="NC","NC",IF($H$74="CT","C",'P13'!$D60))))</f>
        <v>C</v>
      </c>
      <c r="U74" s="86" t="str">
        <f>IF('P14'!$D60="NT","NT",IF($H$74="NCT","NC",IF('P14'!$D60="NC","NC",IF($H$74="CT","C",'P14'!$D60))))</f>
        <v>C</v>
      </c>
      <c r="V74" s="86" t="str">
        <f>IF('P15'!$D60="NT","NT",IF($H$74="NCT","NC",IF('P15'!$D60="NC","NC",IF($H$74="CT","C",'P15'!$D60))))</f>
        <v>C</v>
      </c>
      <c r="W74" s="71"/>
    </row>
    <row r="75" spans="1:23" ht="45">
      <c r="A75" s="124"/>
      <c r="B75" s="82" t="s">
        <v>339</v>
      </c>
      <c r="C75" s="34" t="s">
        <v>340</v>
      </c>
      <c r="D75" s="82" t="str">
        <f t="shared" si="8"/>
        <v>C</v>
      </c>
      <c r="E75" s="87">
        <f t="shared" si="18"/>
        <v>15</v>
      </c>
      <c r="F75" s="95">
        <f t="shared" si="19"/>
        <v>0</v>
      </c>
      <c r="G75" s="88">
        <f t="shared" si="20"/>
        <v>0</v>
      </c>
      <c r="H75" s="86" t="str">
        <f>'P01'!$D61</f>
        <v>C</v>
      </c>
      <c r="I75" s="86" t="str">
        <f>IF('P02'!$D61="NT","NT",IF($H$75="NCT","NC",IF('P02'!$D61="NC","NC",IF($H$75="CT","C",'P02'!$D61))))</f>
        <v>C</v>
      </c>
      <c r="J75" s="86" t="str">
        <f>IF('P03'!$D61="NT","NT",IF($H$75="NCT","NC",IF('P03'!$D61="NC","NC",IF($H$75="CT","C",'P03'!$D61))))</f>
        <v>C</v>
      </c>
      <c r="K75" s="86" t="str">
        <f>IF('P04'!$D61="NT","NT",IF($H$75="NCT","NC",IF('P04'!$D61="NC","NC",IF($H$75="CT","C",'P04'!$D61))))</f>
        <v>C</v>
      </c>
      <c r="L75" s="86" t="str">
        <f>IF('P05'!$D61="NT","NT",IF($H$75="NCT","NC",IF('P05'!$D61="NC","NC",IF($H$75="CT","C",'P05'!$D61))))</f>
        <v>C</v>
      </c>
      <c r="M75" s="86" t="str">
        <f>IF('P06'!$D61="NT","NT",IF($H$75="NCT","NC",IF('P06'!$D61="NC","NC",IF($H$75="CT","C",'P06'!$D61))))</f>
        <v>C</v>
      </c>
      <c r="N75" s="86" t="str">
        <f>IF('P07'!$D61="NT","NT",IF($H$75="NCT","NC",IF('P07'!$D61="NC","NC",IF($H$75="CT","C",'P07'!$D61))))</f>
        <v>C</v>
      </c>
      <c r="O75" s="86" t="str">
        <f>IF('P08'!$D61="NT","NT",IF($H$75="NCT","NC",IF('P08'!$D61="NC","NC",IF($H$75="CT","C",'P08'!$D61))))</f>
        <v>C</v>
      </c>
      <c r="P75" s="86" t="str">
        <f>IF('P09'!$D61="NT","NT",IF($H$75="NCT","NC",IF('P09'!$D61="NC","NC",IF($H$75="CT","C",'P09'!$D61))))</f>
        <v>C</v>
      </c>
      <c r="Q75" s="86" t="str">
        <f>IF('P10'!$D61="NT","NT",IF($H$75="NCT","NC",IF('P10'!$D61="NC","NC",IF($H$75="CT","C",'P10'!$D61))))</f>
        <v>C</v>
      </c>
      <c r="R75" s="86" t="str">
        <f>IF('P11'!$D61="NT","NT",IF($H$75="NCT","NC",IF('P11'!$D61="NC","NC",IF($H$75="CT","C",'P11'!$D61))))</f>
        <v>C</v>
      </c>
      <c r="S75" s="86" t="str">
        <f>IF('P12'!$D61="NT","NT",IF($H$75="NCT","NC",IF('P12'!$D61="NC","NC",IF($H$75="CT","C",'P12'!$D61))))</f>
        <v>C</v>
      </c>
      <c r="T75" s="86" t="str">
        <f>IF('P13'!$D61="NT","NT",IF($H$75="NCT","NC",IF('P13'!$D61="NC","NC",IF($H$75="CT","C",'P13'!$D61))))</f>
        <v>C</v>
      </c>
      <c r="U75" s="86" t="str">
        <f>IF('P14'!$D61="NT","NT",IF($H$75="NCT","NC",IF('P14'!$D61="NC","NC",IF($H$75="CT","C",'P14'!$D61))))</f>
        <v>C</v>
      </c>
      <c r="V75" s="86" t="str">
        <f>IF('P15'!$D61="NT","NT",IF($H$75="NCT","NC",IF('P15'!$D61="NC","NC",IF($H$75="CT","C",'P15'!$D61))))</f>
        <v>C</v>
      </c>
      <c r="W75" s="71"/>
    </row>
    <row r="76" spans="1:23" ht="45">
      <c r="A76" s="124"/>
      <c r="B76" s="82" t="s">
        <v>341</v>
      </c>
      <c r="C76" s="34" t="s">
        <v>342</v>
      </c>
      <c r="D76" s="82" t="str">
        <f t="shared" ref="D76:D126" si="21">IF(F76&gt;0,"NC",IF(E76&gt;0,"C",IF(G76&gt;0,"NA","NT")))</f>
        <v>C</v>
      </c>
      <c r="E76" s="87">
        <f t="shared" si="18"/>
        <v>15</v>
      </c>
      <c r="F76" s="95">
        <f t="shared" si="19"/>
        <v>0</v>
      </c>
      <c r="G76" s="88">
        <f t="shared" si="20"/>
        <v>0</v>
      </c>
      <c r="H76" s="86" t="str">
        <f>'P01'!$D62</f>
        <v>C</v>
      </c>
      <c r="I76" s="86" t="str">
        <f>IF('P02'!$D62="NT","NT",IF($H$76="NCT","NC",IF('P02'!$D62="NC","NC",IF($H$76="CT","C",'P02'!$D62))))</f>
        <v>C</v>
      </c>
      <c r="J76" s="86" t="str">
        <f>IF('P03'!$D62="NT","NT",IF($H$76="NCT","NC",IF('P03'!$D62="NC","NC",IF($H$76="CT","C",'P03'!$D62))))</f>
        <v>C</v>
      </c>
      <c r="K76" s="86" t="str">
        <f>IF('P04'!$D62="NT","NT",IF($H$76="NCT","NC",IF('P04'!$D62="NC","NC",IF($H$76="CT","C",'P04'!$D62))))</f>
        <v>C</v>
      </c>
      <c r="L76" s="86" t="str">
        <f>IF('P05'!$D62="NT","NT",IF($H$76="NCT","NC",IF('P05'!$D62="NC","NC",IF($H$76="CT","C",'P05'!$D62))))</f>
        <v>C</v>
      </c>
      <c r="M76" s="86" t="str">
        <f>IF('P06'!$D62="NT","NT",IF($H$76="NCT","NC",IF('P06'!$D62="NC","NC",IF($H$76="CT","C",'P06'!$D62))))</f>
        <v>C</v>
      </c>
      <c r="N76" s="86" t="str">
        <f>IF('P07'!$D62="NT","NT",IF($H$76="NCT","NC",IF('P07'!$D62="NC","NC",IF($H$76="CT","C",'P07'!$D62))))</f>
        <v>C</v>
      </c>
      <c r="O76" s="86" t="str">
        <f>IF('P08'!$D62="NT","NT",IF($H$76="NCT","NC",IF('P08'!$D62="NC","NC",IF($H$76="CT","C",'P08'!$D62))))</f>
        <v>C</v>
      </c>
      <c r="P76" s="86" t="str">
        <f>IF('P09'!$D62="NT","NT",IF($H$76="NCT","NC",IF('P09'!$D62="NC","NC",IF($H$76="CT","C",'P09'!$D62))))</f>
        <v>C</v>
      </c>
      <c r="Q76" s="86" t="str">
        <f>IF('P10'!$D62="NT","NT",IF($H$76="NCT","NC",IF('P10'!$D62="NC","NC",IF($H$76="CT","C",'P10'!$D62))))</f>
        <v>C</v>
      </c>
      <c r="R76" s="86" t="str">
        <f>IF('P11'!$D62="NT","NT",IF($H$76="NCT","NC",IF('P11'!$D62="NC","NC",IF($H$76="CT","C",'P11'!$D62))))</f>
        <v>C</v>
      </c>
      <c r="S76" s="86" t="str">
        <f>IF('P12'!$D62="NT","NT",IF($H$76="NCT","NC",IF('P12'!$D62="NC","NC",IF($H$76="CT","C",'P12'!$D62))))</f>
        <v>C</v>
      </c>
      <c r="T76" s="86" t="str">
        <f>IF('P13'!$D62="NT","NT",IF($H$76="NCT","NC",IF('P13'!$D62="NC","NC",IF($H$76="CT","C",'P13'!$D62))))</f>
        <v>C</v>
      </c>
      <c r="U76" s="86" t="str">
        <f>IF('P14'!$D62="NT","NT",IF($H$76="NCT","NC",IF('P14'!$D62="NC","NC",IF($H$76="CT","C",'P14'!$D62))))</f>
        <v>C</v>
      </c>
      <c r="V76" s="86" t="str">
        <f>IF('P15'!$D62="NT","NT",IF($H$76="NCT","NC",IF('P15'!$D62="NC","NC",IF($H$76="CT","C",'P15'!$D62))))</f>
        <v>C</v>
      </c>
      <c r="W76" s="71"/>
    </row>
    <row r="77" spans="1:23" ht="60">
      <c r="A77" s="124"/>
      <c r="B77" s="82" t="s">
        <v>343</v>
      </c>
      <c r="C77" s="34" t="s">
        <v>344</v>
      </c>
      <c r="D77" s="82" t="str">
        <f t="shared" si="21"/>
        <v>NC</v>
      </c>
      <c r="E77" s="87">
        <f t="shared" si="18"/>
        <v>0</v>
      </c>
      <c r="F77" s="95">
        <f t="shared" si="19"/>
        <v>15</v>
      </c>
      <c r="G77" s="88">
        <f t="shared" si="20"/>
        <v>0</v>
      </c>
      <c r="H77" s="86" t="str">
        <f>'P01'!$D63</f>
        <v>NC</v>
      </c>
      <c r="I77" s="86" t="str">
        <f>IF('P02'!$D63="NT","NT",IF($H$77="NCT","NC",IF('P02'!$D63="NC","NC",IF($H$77="CT","C",'P02'!$D63))))</f>
        <v>NC</v>
      </c>
      <c r="J77" s="86" t="str">
        <f>IF('P03'!$D63="NT","NT",IF($H$77="NCT","NC",IF('P03'!$D63="NC","NC",IF($H$77="CT","C",'P03'!$D63))))</f>
        <v>NC</v>
      </c>
      <c r="K77" s="86" t="str">
        <f>IF('P04'!$D63="NT","NT",IF($H$77="NCT","NC",IF('P04'!$D63="NC","NC",IF($H$77="CT","C",'P04'!$D63))))</f>
        <v>NC</v>
      </c>
      <c r="L77" s="86" t="str">
        <f>IF('P05'!$D63="NT","NT",IF($H$77="NCT","NC",IF('P05'!$D63="NC","NC",IF($H$77="CT","C",'P05'!$D63))))</f>
        <v>NC</v>
      </c>
      <c r="M77" s="86" t="str">
        <f>IF('P06'!$D63="NT","NT",IF($H$77="NCT","NC",IF('P06'!$D63="NC","NC",IF($H$77="CT","C",'P06'!$D63))))</f>
        <v>NC</v>
      </c>
      <c r="N77" s="86" t="str">
        <f>IF('P07'!$D63="NT","NT",IF($H$77="NCT","NC",IF('P07'!$D63="NC","NC",IF($H$77="CT","C",'P07'!$D63))))</f>
        <v>NC</v>
      </c>
      <c r="O77" s="86" t="str">
        <f>IF('P08'!$D63="NT","NT",IF($H$77="NCT","NC",IF('P08'!$D63="NC","NC",IF($H$77="CT","C",'P08'!$D63))))</f>
        <v>NC</v>
      </c>
      <c r="P77" s="86" t="str">
        <f>IF('P09'!$D63="NT","NT",IF($H$77="NCT","NC",IF('P09'!$D63="NC","NC",IF($H$77="CT","C",'P09'!$D63))))</f>
        <v>NC</v>
      </c>
      <c r="Q77" s="86" t="str">
        <f>IF('P10'!$D63="NT","NT",IF($H$77="NCT","NC",IF('P10'!$D63="NC","NC",IF($H$77="CT","C",'P10'!$D63))))</f>
        <v>NC</v>
      </c>
      <c r="R77" s="86" t="str">
        <f>IF('P11'!$D63="NT","NT",IF($H$77="NCT","NC",IF('P11'!$D63="NC","NC",IF($H$77="CT","C",'P11'!$D63))))</f>
        <v>NC</v>
      </c>
      <c r="S77" s="86" t="str">
        <f>IF('P12'!$D63="NT","NT",IF($H$77="NCT","NC",IF('P12'!$D63="NC","NC",IF($H$77="CT","C",'P12'!$D63))))</f>
        <v>NC</v>
      </c>
      <c r="T77" s="86" t="str">
        <f>IF('P13'!$D63="NT","NT",IF($H$77="NCT","NC",IF('P13'!$D63="NC","NC",IF($H$77="CT","C",'P13'!$D63))))</f>
        <v>NC</v>
      </c>
      <c r="U77" s="86" t="str">
        <f>IF('P14'!$D63="NT","NT",IF($H$77="NCT","NC",IF('P14'!$D63="NC","NC",IF($H$77="CT","C",'P14'!$D63))))</f>
        <v>NC</v>
      </c>
      <c r="V77" s="86" t="str">
        <f>IF('P15'!$D63="NT","NT",IF($H$77="NCT","NC",IF('P15'!$D63="NC","NC",IF($H$77="CT","C",'P15'!$D63))))</f>
        <v>NC</v>
      </c>
      <c r="W77" s="71"/>
    </row>
    <row r="78" spans="1:23" ht="45">
      <c r="A78" s="124"/>
      <c r="B78" s="82" t="s">
        <v>345</v>
      </c>
      <c r="C78" s="34" t="s">
        <v>346</v>
      </c>
      <c r="D78" s="82" t="str">
        <f t="shared" si="21"/>
        <v>C</v>
      </c>
      <c r="E78" s="87">
        <f t="shared" si="18"/>
        <v>15</v>
      </c>
      <c r="F78" s="95">
        <f t="shared" si="19"/>
        <v>0</v>
      </c>
      <c r="G78" s="88">
        <f t="shared" si="20"/>
        <v>0</v>
      </c>
      <c r="H78" s="86" t="str">
        <f>'P01'!$D64</f>
        <v>C</v>
      </c>
      <c r="I78" s="86" t="str">
        <f>IF('P02'!$D64="NT","NT",IF($H$78="NCT","NC",IF('P02'!$D64="NC","NC",IF($H$78="CT","C",'P02'!$D64))))</f>
        <v>C</v>
      </c>
      <c r="J78" s="86" t="str">
        <f>IF('P03'!$D64="NT","NT",IF($H$78="NCT","NC",IF('P03'!$D64="NC","NC",IF($H$78="CT","C",'P03'!$D64))))</f>
        <v>C</v>
      </c>
      <c r="K78" s="86" t="str">
        <f>IF('P04'!$D64="NT","NT",IF($H$78="NCT","NC",IF('P04'!$D64="NC","NC",IF($H$78="CT","C",'P04'!$D64))))</f>
        <v>C</v>
      </c>
      <c r="L78" s="86" t="str">
        <f>IF('P05'!$D64="NT","NT",IF($H$78="NCT","NC",IF('P05'!$D64="NC","NC",IF($H$78="CT","C",'P05'!$D64))))</f>
        <v>C</v>
      </c>
      <c r="M78" s="86" t="str">
        <f>IF('P06'!$D64="NT","NT",IF($H$78="NCT","NC",IF('P06'!$D64="NC","NC",IF($H$78="CT","C",'P06'!$D64))))</f>
        <v>C</v>
      </c>
      <c r="N78" s="86" t="str">
        <f>IF('P07'!$D64="NT","NT",IF($H$78="NCT","NC",IF('P07'!$D64="NC","NC",IF($H$78="CT","C",'P07'!$D64))))</f>
        <v>C</v>
      </c>
      <c r="O78" s="86" t="str">
        <f>IF('P08'!$D64="NT","NT",IF($H$78="NCT","NC",IF('P08'!$D64="NC","NC",IF($H$78="CT","C",'P08'!$D64))))</f>
        <v>C</v>
      </c>
      <c r="P78" s="86" t="str">
        <f>IF('P09'!$D64="NT","NT",IF($H$78="NCT","NC",IF('P09'!$D64="NC","NC",IF($H$78="CT","C",'P09'!$D64))))</f>
        <v>C</v>
      </c>
      <c r="Q78" s="86" t="str">
        <f>IF('P10'!$D64="NT","NT",IF($H$78="NCT","NC",IF('P10'!$D64="NC","NC",IF($H$78="CT","C",'P10'!$D64))))</f>
        <v>C</v>
      </c>
      <c r="R78" s="86" t="str">
        <f>IF('P11'!$D64="NT","NT",IF($H$78="NCT","NC",IF('P11'!$D64="NC","NC",IF($H$78="CT","C",'P11'!$D64))))</f>
        <v>C</v>
      </c>
      <c r="S78" s="86" t="str">
        <f>IF('P12'!$D64="NT","NT",IF($H$78="NCT","NC",IF('P12'!$D64="NC","NC",IF($H$78="CT","C",'P12'!$D64))))</f>
        <v>C</v>
      </c>
      <c r="T78" s="86" t="str">
        <f>IF('P13'!$D64="NT","NT",IF($H$78="NCT","NC",IF('P13'!$D64="NC","NC",IF($H$78="CT","C",'P13'!$D64))))</f>
        <v>C</v>
      </c>
      <c r="U78" s="86" t="str">
        <f>IF('P14'!$D64="NT","NT",IF($H$78="NCT","NC",IF('P14'!$D64="NC","NC",IF($H$78="CT","C",'P14'!$D64))))</f>
        <v>C</v>
      </c>
      <c r="V78" s="86" t="str">
        <f>IF('P15'!$D64="NT","NT",IF($H$78="NCT","NC",IF('P15'!$D64="NC","NC",IF($H$78="CT","C",'P15'!$D64))))</f>
        <v>C</v>
      </c>
      <c r="W78" s="71"/>
    </row>
    <row r="79" spans="1:23" ht="45">
      <c r="A79" s="124"/>
      <c r="B79" s="82" t="s">
        <v>347</v>
      </c>
      <c r="C79" s="34" t="s">
        <v>348</v>
      </c>
      <c r="D79" s="82" t="str">
        <f t="shared" si="21"/>
        <v>NC</v>
      </c>
      <c r="E79" s="87">
        <f t="shared" si="18"/>
        <v>1</v>
      </c>
      <c r="F79" s="95">
        <f t="shared" si="19"/>
        <v>5</v>
      </c>
      <c r="G79" s="88">
        <f t="shared" si="20"/>
        <v>9</v>
      </c>
      <c r="H79" s="86" t="str">
        <f>'P01'!$D65</f>
        <v>C</v>
      </c>
      <c r="I79" s="86" t="str">
        <f>IF('P02'!$D65="NT","NT",IF($H$79="NCT","NC",IF('P02'!$D65="NC","NC",IF($H$79="CT","C",'P02'!$D65))))</f>
        <v>NA</v>
      </c>
      <c r="J79" s="86" t="str">
        <f>IF('P03'!$D65="NT","NT",IF($H$79="NCT","NC",IF('P03'!$D65="NC","NC",IF($H$79="CT","C",'P03'!$D65))))</f>
        <v>NC</v>
      </c>
      <c r="K79" s="86" t="str">
        <f>IF('P04'!$D65="NT","NT",IF($H$79="NCT","NC",IF('P04'!$D65="NC","NC",IF($H$79="CT","C",'P04'!$D65))))</f>
        <v>NA</v>
      </c>
      <c r="L79" s="86" t="str">
        <f>IF('P05'!$D65="NT","NT",IF($H$79="NCT","NC",IF('P05'!$D65="NC","NC",IF($H$79="CT","C",'P05'!$D65))))</f>
        <v>NA</v>
      </c>
      <c r="M79" s="86" t="str">
        <f>IF('P06'!$D65="NT","NT",IF($H$79="NCT","NC",IF('P06'!$D65="NC","NC",IF($H$79="CT","C",'P06'!$D65))))</f>
        <v>NC</v>
      </c>
      <c r="N79" s="86" t="str">
        <f>IF('P07'!$D65="NT","NT",IF($H$79="NCT","NC",IF('P07'!$D65="NC","NC",IF($H$79="CT","C",'P07'!$D65))))</f>
        <v>NA</v>
      </c>
      <c r="O79" s="86" t="str">
        <f>IF('P08'!$D65="NT","NT",IF($H$79="NCT","NC",IF('P08'!$D65="NC","NC",IF($H$79="CT","C",'P08'!$D65))))</f>
        <v>NC</v>
      </c>
      <c r="P79" s="86" t="str">
        <f>IF('P09'!$D65="NT","NT",IF($H$79="NCT","NC",IF('P09'!$D65="NC","NC",IF($H$79="CT","C",'P09'!$D65))))</f>
        <v>NA</v>
      </c>
      <c r="Q79" s="86" t="str">
        <f>IF('P10'!$D65="NT","NT",IF($H$79="NCT","NC",IF('P10'!$D65="NC","NC",IF($H$79="CT","C",'P10'!$D65))))</f>
        <v>NC</v>
      </c>
      <c r="R79" s="86" t="str">
        <f>IF('P11'!$D65="NT","NT",IF($H$79="NCT","NC",IF('P11'!$D65="NC","NC",IF($H$79="CT","C",'P11'!$D65))))</f>
        <v>NA</v>
      </c>
      <c r="S79" s="86" t="str">
        <f>IF('P12'!$D65="NT","NT",IF($H$79="NCT","NC",IF('P12'!$D65="NC","NC",IF($H$79="CT","C",'P12'!$D65))))</f>
        <v>NC</v>
      </c>
      <c r="T79" s="86" t="str">
        <f>IF('P13'!$D65="NT","NT",IF($H$79="NCT","NC",IF('P13'!$D65="NC","NC",IF($H$79="CT","C",'P13'!$D65))))</f>
        <v>NA</v>
      </c>
      <c r="U79" s="86" t="str">
        <f>IF('P14'!$D65="NT","NT",IF($H$79="NCT","NC",IF('P14'!$D65="NC","NC",IF($H$79="CT","C",'P14'!$D65))))</f>
        <v>NA</v>
      </c>
      <c r="V79" s="86" t="str">
        <f>IF('P15'!$D65="NT","NT",IF($H$79="NCT","NC",IF('P15'!$D65="NC","NC",IF($H$79="CT","C",'P15'!$D65))))</f>
        <v>NA</v>
      </c>
      <c r="W79" s="71"/>
    </row>
    <row r="80" spans="1:23" ht="45">
      <c r="A80" s="124"/>
      <c r="B80" s="82" t="s">
        <v>349</v>
      </c>
      <c r="C80" s="34" t="s">
        <v>350</v>
      </c>
      <c r="D80" s="82" t="str">
        <f t="shared" si="21"/>
        <v>NC</v>
      </c>
      <c r="E80" s="87">
        <f t="shared" si="18"/>
        <v>0</v>
      </c>
      <c r="F80" s="95">
        <f t="shared" si="19"/>
        <v>14</v>
      </c>
      <c r="G80" s="88">
        <f t="shared" si="20"/>
        <v>0</v>
      </c>
      <c r="H80" s="86" t="str">
        <f>'P01'!$D66</f>
        <v>NCT</v>
      </c>
      <c r="I80" s="86" t="str">
        <f>IF('P02'!$D66="NT","NT",IF($H$80="NCT","NC",IF('P02'!$D66="NC","NC",IF($H$80="CT","C",'P02'!$D66))))</f>
        <v>NC</v>
      </c>
      <c r="J80" s="86" t="str">
        <f>IF('P03'!$D66="NT","NT",IF($H$80="NCT","NC",IF('P03'!$D66="NC","NC",IF($H$80="CT","C",'P03'!$D66))))</f>
        <v>NC</v>
      </c>
      <c r="K80" s="86" t="str">
        <f>IF('P04'!$D66="NT","NT",IF($H$80="NCT","NC",IF('P04'!$D66="NC","NC",IF($H$80="CT","C",'P04'!$D66))))</f>
        <v>NC</v>
      </c>
      <c r="L80" s="86" t="str">
        <f>IF('P05'!$D66="NT","NT",IF($H$80="NCT","NC",IF('P05'!$D66="NC","NC",IF($H$80="CT","C",'P05'!$D66))))</f>
        <v>NC</v>
      </c>
      <c r="M80" s="86" t="str">
        <f>IF('P06'!$D66="NT","NT",IF($H$80="NCT","NC",IF('P06'!$D66="NC","NC",IF($H$80="CT","C",'P06'!$D66))))</f>
        <v>NC</v>
      </c>
      <c r="N80" s="86" t="str">
        <f>IF('P07'!$D66="NT","NT",IF($H$80="NCT","NC",IF('P07'!$D66="NC","NC",IF($H$80="CT","C",'P07'!$D66))))</f>
        <v>NC</v>
      </c>
      <c r="O80" s="86" t="str">
        <f>IF('P08'!$D66="NT","NT",IF($H$80="NCT","NC",IF('P08'!$D66="NC","NC",IF($H$80="CT","C",'P08'!$D66))))</f>
        <v>NC</v>
      </c>
      <c r="P80" s="86" t="str">
        <f>IF('P09'!$D66="NT","NT",IF($H$80="NCT","NC",IF('P09'!$D66="NC","NC",IF($H$80="CT","C",'P09'!$D66))))</f>
        <v>NC</v>
      </c>
      <c r="Q80" s="86" t="str">
        <f>IF('P10'!$D66="NT","NT",IF($H$80="NCT","NC",IF('P10'!$D66="NC","NC",IF($H$80="CT","C",'P10'!$D66))))</f>
        <v>NC</v>
      </c>
      <c r="R80" s="86" t="str">
        <f>IF('P11'!$D66="NT","NT",IF($H$80="NCT","NC",IF('P11'!$D66="NC","NC",IF($H$80="CT","C",'P11'!$D66))))</f>
        <v>NC</v>
      </c>
      <c r="S80" s="86" t="str">
        <f>IF('P12'!$D66="NT","NT",IF($H$80="NCT","NC",IF('P12'!$D66="NC","NC",IF($H$80="CT","C",'P12'!$D66))))</f>
        <v>NC</v>
      </c>
      <c r="T80" s="86" t="str">
        <f>IF('P13'!$D66="NT","NT",IF($H$80="NCT","NC",IF('P13'!$D66="NC","NC",IF($H$80="CT","C",'P13'!$D66))))</f>
        <v>NC</v>
      </c>
      <c r="U80" s="86" t="str">
        <f>IF('P14'!$D66="NT","NT",IF($H$80="NCT","NC",IF('P14'!$D66="NC","NC",IF($H$80="CT","C",'P14'!$D66))))</f>
        <v>NC</v>
      </c>
      <c r="V80" s="86" t="str">
        <f>IF('P15'!$D66="NT","NT",IF($H$80="NCT","NC",IF('P15'!$D66="NC","NC",IF($H$80="CT","C",'P15'!$D66))))</f>
        <v>NC</v>
      </c>
      <c r="W80" s="71"/>
    </row>
    <row r="81" spans="1:23" ht="45">
      <c r="A81" s="124"/>
      <c r="B81" s="82" t="s">
        <v>351</v>
      </c>
      <c r="C81" s="34" t="s">
        <v>352</v>
      </c>
      <c r="D81" s="82" t="str">
        <f t="shared" si="21"/>
        <v>NC</v>
      </c>
      <c r="E81" s="87">
        <f t="shared" si="18"/>
        <v>0</v>
      </c>
      <c r="F81" s="95">
        <f t="shared" si="19"/>
        <v>14</v>
      </c>
      <c r="G81" s="88">
        <f t="shared" si="20"/>
        <v>0</v>
      </c>
      <c r="H81" s="86" t="str">
        <f>'P01'!$D67</f>
        <v>NCT</v>
      </c>
      <c r="I81" s="86" t="str">
        <f>IF('P02'!$D67="NT","NT",IF($H$81="NCT","NC",IF('P02'!$D67="NC","NC",IF($H$81="CT","C",'P02'!$D67))))</f>
        <v>NC</v>
      </c>
      <c r="J81" s="86" t="str">
        <f>IF('P03'!$D67="NT","NT",IF($H$81="NCT","NC",IF('P03'!$D67="NC","NC",IF($H$81="CT","C",'P03'!$D67))))</f>
        <v>NC</v>
      </c>
      <c r="K81" s="86" t="str">
        <f>IF('P04'!$D67="NT","NT",IF($H$81="NCT","NC",IF('P04'!$D67="NC","NC",IF($H$81="CT","C",'P04'!$D67))))</f>
        <v>NC</v>
      </c>
      <c r="L81" s="86" t="str">
        <f>IF('P05'!$D67="NT","NT",IF($H$81="NCT","NC",IF('P05'!$D67="NC","NC",IF($H$81="CT","C",'P05'!$D67))))</f>
        <v>NC</v>
      </c>
      <c r="M81" s="86" t="str">
        <f>IF('P06'!$D67="NT","NT",IF($H$81="NCT","NC",IF('P06'!$D67="NC","NC",IF($H$81="CT","C",'P06'!$D67))))</f>
        <v>NC</v>
      </c>
      <c r="N81" s="86" t="str">
        <f>IF('P07'!$D67="NT","NT",IF($H$81="NCT","NC",IF('P07'!$D67="NC","NC",IF($H$81="CT","C",'P07'!$D67))))</f>
        <v>NC</v>
      </c>
      <c r="O81" s="86" t="str">
        <f>IF('P08'!$D67="NT","NT",IF($H$81="NCT","NC",IF('P08'!$D67="NC","NC",IF($H$81="CT","C",'P08'!$D67))))</f>
        <v>NC</v>
      </c>
      <c r="P81" s="86" t="str">
        <f>IF('P09'!$D67="NT","NT",IF($H$81="NCT","NC",IF('P09'!$D67="NC","NC",IF($H$81="CT","C",'P09'!$D67))))</f>
        <v>NC</v>
      </c>
      <c r="Q81" s="86" t="str">
        <f>IF('P10'!$D67="NT","NT",IF($H$81="NCT","NC",IF('P10'!$D67="NC","NC",IF($H$81="CT","C",'P10'!$D67))))</f>
        <v>NC</v>
      </c>
      <c r="R81" s="86" t="str">
        <f>IF('P11'!$D67="NT","NT",IF($H$81="NCT","NC",IF('P11'!$D67="NC","NC",IF($H$81="CT","C",'P11'!$D67))))</f>
        <v>NC</v>
      </c>
      <c r="S81" s="86" t="str">
        <f>IF('P12'!$D67="NT","NT",IF($H$81="NCT","NC",IF('P12'!$D67="NC","NC",IF($H$81="CT","C",'P12'!$D67))))</f>
        <v>NC</v>
      </c>
      <c r="T81" s="86" t="str">
        <f>IF('P13'!$D67="NT","NT",IF($H$81="NCT","NC",IF('P13'!$D67="NC","NC",IF($H$81="CT","C",'P13'!$D67))))</f>
        <v>NC</v>
      </c>
      <c r="U81" s="86" t="str">
        <f>IF('P14'!$D67="NT","NT",IF($H$81="NCT","NC",IF('P14'!$D67="NC","NC",IF($H$81="CT","C",'P14'!$D67))))</f>
        <v>NC</v>
      </c>
      <c r="V81" s="86" t="str">
        <f>IF('P15'!$D67="NT","NT",IF($H$81="NCT","NC",IF('P15'!$D67="NC","NC",IF($H$81="CT","C",'P15'!$D67))))</f>
        <v>NC</v>
      </c>
      <c r="W81" s="71"/>
    </row>
    <row r="82" spans="1:23" ht="60">
      <c r="A82" s="124"/>
      <c r="B82" s="82" t="s">
        <v>353</v>
      </c>
      <c r="C82" s="34" t="s">
        <v>354</v>
      </c>
      <c r="D82" s="82" t="str">
        <f t="shared" si="21"/>
        <v>C</v>
      </c>
      <c r="E82" s="87">
        <f t="shared" si="18"/>
        <v>15</v>
      </c>
      <c r="F82" s="95">
        <f t="shared" si="19"/>
        <v>0</v>
      </c>
      <c r="G82" s="88">
        <f t="shared" si="20"/>
        <v>0</v>
      </c>
      <c r="H82" s="86" t="str">
        <f>'P01'!$D68</f>
        <v>C</v>
      </c>
      <c r="I82" s="86" t="str">
        <f>IF('P02'!$D68="NT","NT",IF($H$82="NCT","NC",IF('P02'!$D68="NC","NC",IF($H$82="CT","C",'P02'!$D68))))</f>
        <v>C</v>
      </c>
      <c r="J82" s="86" t="str">
        <f>IF('P03'!$D68="NT","NT",IF($H$82="NCT","NC",IF('P03'!$D68="NC","NC",IF($H$82="CT","C",'P03'!$D68))))</f>
        <v>C</v>
      </c>
      <c r="K82" s="86" t="str">
        <f>IF('P04'!$D68="NT","NT",IF($H$82="NCT","NC",IF('P04'!$D68="NC","NC",IF($H$82="CT","C",'P04'!$D68))))</f>
        <v>C</v>
      </c>
      <c r="L82" s="86" t="str">
        <f>IF('P05'!$D68="NT","NT",IF($H$82="NCT","NC",IF('P05'!$D68="NC","NC",IF($H$82="CT","C",'P05'!$D68))))</f>
        <v>C</v>
      </c>
      <c r="M82" s="86" t="str">
        <f>IF('P06'!$D68="NT","NT",IF($H$82="NCT","NC",IF('P06'!$D68="NC","NC",IF($H$82="CT","C",'P06'!$D68))))</f>
        <v>C</v>
      </c>
      <c r="N82" s="86" t="str">
        <f>IF('P07'!$D68="NT","NT",IF($H$82="NCT","NC",IF('P07'!$D68="NC","NC",IF($H$82="CT","C",'P07'!$D68))))</f>
        <v>C</v>
      </c>
      <c r="O82" s="86" t="str">
        <f>IF('P08'!$D68="NT","NT",IF($H$82="NCT","NC",IF('P08'!$D68="NC","NC",IF($H$82="CT","C",'P08'!$D68))))</f>
        <v>C</v>
      </c>
      <c r="P82" s="86" t="str">
        <f>IF('P09'!$D68="NT","NT",IF($H$82="NCT","NC",IF('P09'!$D68="NC","NC",IF($H$82="CT","C",'P09'!$D68))))</f>
        <v>C</v>
      </c>
      <c r="Q82" s="86" t="str">
        <f>IF('P10'!$D68="NT","NT",IF($H$82="NCT","NC",IF('P10'!$D68="NC","NC",IF($H$82="CT","C",'P10'!$D68))))</f>
        <v>C</v>
      </c>
      <c r="R82" s="86" t="str">
        <f>IF('P11'!$D68="NT","NT",IF($H$82="NCT","NC",IF('P11'!$D68="NC","NC",IF($H$82="CT","C",'P11'!$D68))))</f>
        <v>C</v>
      </c>
      <c r="S82" s="86" t="str">
        <f>IF('P12'!$D68="NT","NT",IF($H$82="NCT","NC",IF('P12'!$D68="NC","NC",IF($H$82="CT","C",'P12'!$D68))))</f>
        <v>C</v>
      </c>
      <c r="T82" s="86" t="str">
        <f>IF('P13'!$D68="NT","NT",IF($H$82="NCT","NC",IF('P13'!$D68="NC","NC",IF($H$82="CT","C",'P13'!$D68))))</f>
        <v>C</v>
      </c>
      <c r="U82" s="86" t="str">
        <f>IF('P14'!$D68="NT","NT",IF($H$82="NCT","NC",IF('P14'!$D68="NC","NC",IF($H$82="CT","C",'P14'!$D68))))</f>
        <v>C</v>
      </c>
      <c r="V82" s="86" t="str">
        <f>IF('P15'!$D68="NT","NT",IF($H$82="NCT","NC",IF('P15'!$D68="NC","NC",IF($H$82="CT","C",'P15'!$D68))))</f>
        <v>C</v>
      </c>
      <c r="W82" s="71"/>
    </row>
    <row r="83" spans="1:23" ht="60">
      <c r="A83" s="124"/>
      <c r="B83" s="82" t="s">
        <v>355</v>
      </c>
      <c r="C83" s="34" t="s">
        <v>356</v>
      </c>
      <c r="D83" s="82" t="str">
        <f t="shared" si="21"/>
        <v>C</v>
      </c>
      <c r="E83" s="87">
        <f t="shared" si="18"/>
        <v>15</v>
      </c>
      <c r="F83" s="95">
        <f t="shared" si="19"/>
        <v>0</v>
      </c>
      <c r="G83" s="88">
        <f t="shared" si="20"/>
        <v>0</v>
      </c>
      <c r="H83" s="86" t="str">
        <f>'P01'!$D69</f>
        <v>C</v>
      </c>
      <c r="I83" s="86" t="str">
        <f>IF('P02'!$D69="NT","NT",IF($H$83="NCT","NC",IF('P02'!$D69="NC","NC",IF($H$83="CT","C",'P02'!$D69))))</f>
        <v>C</v>
      </c>
      <c r="J83" s="86" t="str">
        <f>IF('P03'!$D69="NT","NT",IF($H$83="NCT","NC",IF('P03'!$D69="NC","NC",IF($H$83="CT","C",'P03'!$D69))))</f>
        <v>C</v>
      </c>
      <c r="K83" s="86" t="str">
        <f>IF('P04'!$D69="NT","NT",IF($H$83="NCT","NC",IF('P04'!$D69="NC","NC",IF($H$83="CT","C",'P04'!$D69))))</f>
        <v>C</v>
      </c>
      <c r="L83" s="86" t="str">
        <f>IF('P05'!$D69="NT","NT",IF($H$83="NCT","NC",IF('P05'!$D69="NC","NC",IF($H$83="CT","C",'P05'!$D69))))</f>
        <v>C</v>
      </c>
      <c r="M83" s="86" t="str">
        <f>IF('P06'!$D69="NT","NT",IF($H$83="NCT","NC",IF('P06'!$D69="NC","NC",IF($H$83="CT","C",'P06'!$D69))))</f>
        <v>C</v>
      </c>
      <c r="N83" s="86" t="str">
        <f>IF('P07'!$D69="NT","NT",IF($H$83="NCT","NC",IF('P07'!$D69="NC","NC",IF($H$83="CT","C",'P07'!$D69))))</f>
        <v>C</v>
      </c>
      <c r="O83" s="86" t="str">
        <f>IF('P08'!$D69="NT","NT",IF($H$83="NCT","NC",IF('P08'!$D69="NC","NC",IF($H$83="CT","C",'P08'!$D69))))</f>
        <v>C</v>
      </c>
      <c r="P83" s="86" t="str">
        <f>IF('P09'!$D69="NT","NT",IF($H$83="NCT","NC",IF('P09'!$D69="NC","NC",IF($H$83="CT","C",'P09'!$D69))))</f>
        <v>C</v>
      </c>
      <c r="Q83" s="86" t="str">
        <f>IF('P10'!$D69="NT","NT",IF($H$83="NCT","NC",IF('P10'!$D69="NC","NC",IF($H$83="CT","C",'P10'!$D69))))</f>
        <v>C</v>
      </c>
      <c r="R83" s="86" t="str">
        <f>IF('P11'!$D69="NT","NT",IF($H$83="NCT","NC",IF('P11'!$D69="NC","NC",IF($H$83="CT","C",'P11'!$D69))))</f>
        <v>C</v>
      </c>
      <c r="S83" s="86" t="str">
        <f>IF('P12'!$D69="NT","NT",IF($H$83="NCT","NC",IF('P12'!$D69="NC","NC",IF($H$83="CT","C",'P12'!$D69))))</f>
        <v>C</v>
      </c>
      <c r="T83" s="86" t="str">
        <f>IF('P13'!$D69="NT","NT",IF($H$83="NCT","NC",IF('P13'!$D69="NC","NC",IF($H$83="CT","C",'P13'!$D69))))</f>
        <v>C</v>
      </c>
      <c r="U83" s="86" t="str">
        <f>IF('P14'!$D69="NT","NT",IF($H$83="NCT","NC",IF('P14'!$D69="NC","NC",IF($H$83="CT","C",'P14'!$D69))))</f>
        <v>C</v>
      </c>
      <c r="V83" s="86" t="str">
        <f>IF('P15'!$D69="NT","NT",IF($H$83="NCT","NC",IF('P15'!$D69="NC","NC",IF($H$83="CT","C",'P15'!$D69))))</f>
        <v>C</v>
      </c>
      <c r="W83" s="71"/>
    </row>
    <row r="84" spans="1:23" ht="105">
      <c r="A84" s="124"/>
      <c r="B84" s="82" t="s">
        <v>357</v>
      </c>
      <c r="C84" s="34" t="s">
        <v>358</v>
      </c>
      <c r="D84" s="82" t="str">
        <f t="shared" si="21"/>
        <v>NC</v>
      </c>
      <c r="E84" s="87">
        <f t="shared" si="18"/>
        <v>0</v>
      </c>
      <c r="F84" s="95">
        <f t="shared" si="19"/>
        <v>14</v>
      </c>
      <c r="G84" s="88">
        <f t="shared" si="20"/>
        <v>0</v>
      </c>
      <c r="H84" s="86" t="str">
        <f>'P01'!$D70</f>
        <v>NCT</v>
      </c>
      <c r="I84" s="86" t="str">
        <f>IF('P02'!$D70="NT","NT",IF($H$84="NCT","NC",IF('P02'!$D70="NC","NC",IF($H$84="CT","C",'P02'!$D70))))</f>
        <v>NC</v>
      </c>
      <c r="J84" s="86" t="str">
        <f>IF('P03'!$D70="NT","NT",IF($H$84="NCT","NC",IF('P03'!$D70="NC","NC",IF($H$84="CT","C",'P03'!$D70))))</f>
        <v>NC</v>
      </c>
      <c r="K84" s="86" t="str">
        <f>IF('P04'!$D70="NT","NT",IF($H$84="NCT","NC",IF('P04'!$D70="NC","NC",IF($H$84="CT","C",'P04'!$D70))))</f>
        <v>NC</v>
      </c>
      <c r="L84" s="86" t="str">
        <f>IF('P05'!$D70="NT","NT",IF($H$84="NCT","NC",IF('P05'!$D70="NC","NC",IF($H$84="CT","C",'P05'!$D70))))</f>
        <v>NC</v>
      </c>
      <c r="M84" s="86" t="str">
        <f>IF('P06'!$D70="NT","NT",IF($H$84="NCT","NC",IF('P06'!$D70="NC","NC",IF($H$84="CT","C",'P06'!$D70))))</f>
        <v>NC</v>
      </c>
      <c r="N84" s="86" t="str">
        <f>IF('P07'!$D70="NT","NT",IF($H$84="NCT","NC",IF('P07'!$D70="NC","NC",IF($H$84="CT","C",'P07'!$D70))))</f>
        <v>NC</v>
      </c>
      <c r="O84" s="86" t="str">
        <f>IF('P08'!$D70="NT","NT",IF($H$84="NCT","NC",IF('P08'!$D70="NC","NC",IF($H$84="CT","C",'P08'!$D70))))</f>
        <v>NC</v>
      </c>
      <c r="P84" s="86" t="str">
        <f>IF('P09'!$D70="NT","NT",IF($H$84="NCT","NC",IF('P09'!$D70="NC","NC",IF($H$84="CT","C",'P09'!$D70))))</f>
        <v>NC</v>
      </c>
      <c r="Q84" s="86" t="str">
        <f>IF('P10'!$D70="NT","NT",IF($H$84="NCT","NC",IF('P10'!$D70="NC","NC",IF($H$84="CT","C",'P10'!$D70))))</f>
        <v>NC</v>
      </c>
      <c r="R84" s="86" t="str">
        <f>IF('P11'!$D70="NT","NT",IF($H$84="NCT","NC",IF('P11'!$D70="NC","NC",IF($H$84="CT","C",'P11'!$D70))))</f>
        <v>NC</v>
      </c>
      <c r="S84" s="86" t="str">
        <f>IF('P12'!$D70="NT","NT",IF($H$84="NCT","NC",IF('P12'!$D70="NC","NC",IF($H$84="CT","C",'P12'!$D70))))</f>
        <v>NC</v>
      </c>
      <c r="T84" s="86" t="str">
        <f>IF('P13'!$D70="NT","NT",IF($H$84="NCT","NC",IF('P13'!$D70="NC","NC",IF($H$84="CT","C",'P13'!$D70))))</f>
        <v>NC</v>
      </c>
      <c r="U84" s="86" t="str">
        <f>IF('P14'!$D70="NT","NT",IF($H$84="NCT","NC",IF('P14'!$D70="NC","NC",IF($H$84="CT","C",'P14'!$D70))))</f>
        <v>NC</v>
      </c>
      <c r="V84" s="86" t="str">
        <f>IF('P15'!$D70="NT","NT",IF($H$84="NCT","NC",IF('P15'!$D70="NC","NC",IF($H$84="CT","C",'P15'!$D70))))</f>
        <v>NC</v>
      </c>
      <c r="W84" s="71"/>
    </row>
    <row r="85" spans="1:23" ht="75">
      <c r="A85" s="124"/>
      <c r="B85" s="82" t="s">
        <v>359</v>
      </c>
      <c r="C85" s="34" t="s">
        <v>360</v>
      </c>
      <c r="D85" s="82" t="str">
        <f t="shared" si="21"/>
        <v>C</v>
      </c>
      <c r="E85" s="87">
        <f t="shared" si="18"/>
        <v>15</v>
      </c>
      <c r="F85" s="95">
        <f t="shared" si="19"/>
        <v>0</v>
      </c>
      <c r="G85" s="88">
        <f t="shared" si="20"/>
        <v>0</v>
      </c>
      <c r="H85" s="86" t="str">
        <f>'P01'!$D71</f>
        <v>C</v>
      </c>
      <c r="I85" s="86" t="str">
        <f>IF('P02'!$D71="NT","NT",IF($H$85="NCT","NC",IF('P02'!$D71="NC","NC",IF($H$85="CT","C",'P02'!$D71))))</f>
        <v>C</v>
      </c>
      <c r="J85" s="86" t="str">
        <f>IF('P03'!$D71="NT","NT",IF($H$85="NCT","NC",IF('P03'!$D71="NC","NC",IF($H$85="CT","C",'P03'!$D71))))</f>
        <v>C</v>
      </c>
      <c r="K85" s="86" t="str">
        <f>IF('P04'!$D71="NT","NT",IF($H$85="NCT","NC",IF('P04'!$D71="NC","NC",IF($H$85="CT","C",'P04'!$D71))))</f>
        <v>C</v>
      </c>
      <c r="L85" s="86" t="str">
        <f>IF('P05'!$D71="NT","NT",IF($H$85="NCT","NC",IF('P05'!$D71="NC","NC",IF($H$85="CT","C",'P05'!$D71))))</f>
        <v>C</v>
      </c>
      <c r="M85" s="86" t="str">
        <f>IF('P06'!$D71="NT","NT",IF($H$85="NCT","NC",IF('P06'!$D71="NC","NC",IF($H$85="CT","C",'P06'!$D71))))</f>
        <v>C</v>
      </c>
      <c r="N85" s="86" t="str">
        <f>IF('P07'!$D71="NT","NT",IF($H$85="NCT","NC",IF('P07'!$D71="NC","NC",IF($H$85="CT","C",'P07'!$D71))))</f>
        <v>C</v>
      </c>
      <c r="O85" s="86" t="str">
        <f>IF('P08'!$D71="NT","NT",IF($H$85="NCT","NC",IF('P08'!$D71="NC","NC",IF($H$85="CT","C",'P08'!$D71))))</f>
        <v>C</v>
      </c>
      <c r="P85" s="86" t="str">
        <f>IF('P09'!$D71="NT","NT",IF($H$85="NCT","NC",IF('P09'!$D71="NC","NC",IF($H$85="CT","C",'P09'!$D71))))</f>
        <v>C</v>
      </c>
      <c r="Q85" s="86" t="str">
        <f>IF('P10'!$D71="NT","NT",IF($H$85="NCT","NC",IF('P10'!$D71="NC","NC",IF($H$85="CT","C",'P10'!$D71))))</f>
        <v>C</v>
      </c>
      <c r="R85" s="86" t="str">
        <f>IF('P11'!$D71="NT","NT",IF($H$85="NCT","NC",IF('P11'!$D71="NC","NC",IF($H$85="CT","C",'P11'!$D71))))</f>
        <v>C</v>
      </c>
      <c r="S85" s="86" t="str">
        <f>IF('P12'!$D71="NT","NT",IF($H$85="NCT","NC",IF('P12'!$D71="NC","NC",IF($H$85="CT","C",'P12'!$D71))))</f>
        <v>C</v>
      </c>
      <c r="T85" s="86" t="str">
        <f>IF('P13'!$D71="NT","NT",IF($H$85="NCT","NC",IF('P13'!$D71="NC","NC",IF($H$85="CT","C",'P13'!$D71))))</f>
        <v>C</v>
      </c>
      <c r="U85" s="86" t="str">
        <f>IF('P14'!$D71="NT","NT",IF($H$85="NCT","NC",IF('P14'!$D71="NC","NC",IF($H$85="CT","C",'P14'!$D71))))</f>
        <v>C</v>
      </c>
      <c r="V85" s="86" t="str">
        <f>IF('P15'!$D71="NT","NT",IF($H$85="NCT","NC",IF('P15'!$D71="NC","NC",IF($H$85="CT","C",'P15'!$D71))))</f>
        <v>C</v>
      </c>
      <c r="W85" s="71"/>
    </row>
    <row r="86" spans="1:23" ht="75">
      <c r="A86" s="124"/>
      <c r="B86" s="82" t="s">
        <v>361</v>
      </c>
      <c r="C86" s="34" t="s">
        <v>362</v>
      </c>
      <c r="D86" s="82" t="str">
        <f t="shared" si="21"/>
        <v>NC</v>
      </c>
      <c r="E86" s="87">
        <f t="shared" si="18"/>
        <v>0</v>
      </c>
      <c r="F86" s="95">
        <f t="shared" si="19"/>
        <v>14</v>
      </c>
      <c r="G86" s="88">
        <f t="shared" si="20"/>
        <v>0</v>
      </c>
      <c r="H86" s="86" t="str">
        <f>'P01'!$D72</f>
        <v>NCT</v>
      </c>
      <c r="I86" s="86" t="str">
        <f>IF('P02'!$D72="NT","NT",IF($H$86="NCT","NC",IF('P02'!$D72="NC","NC",IF($H$86="CT","C",'P02'!$D72))))</f>
        <v>NC</v>
      </c>
      <c r="J86" s="86" t="str">
        <f>IF('P03'!$D72="NT","NT",IF($H$86="NCT","NC",IF('P03'!$D72="NC","NC",IF($H$86="CT","C",'P03'!$D72))))</f>
        <v>NC</v>
      </c>
      <c r="K86" s="86" t="str">
        <f>IF('P04'!$D72="NT","NT",IF($H$86="NCT","NC",IF('P04'!$D72="NC","NC",IF($H$86="CT","C",'P04'!$D72))))</f>
        <v>NC</v>
      </c>
      <c r="L86" s="86" t="str">
        <f>IF('P05'!$D72="NT","NT",IF($H$86="NCT","NC",IF('P05'!$D72="NC","NC",IF($H$86="CT","C",'P05'!$D72))))</f>
        <v>NC</v>
      </c>
      <c r="M86" s="86" t="str">
        <f>IF('P06'!$D72="NT","NT",IF($H$86="NCT","NC",IF('P06'!$D72="NC","NC",IF($H$86="CT","C",'P06'!$D72))))</f>
        <v>NC</v>
      </c>
      <c r="N86" s="86" t="str">
        <f>IF('P07'!$D72="NT","NT",IF($H$86="NCT","NC",IF('P07'!$D72="NC","NC",IF($H$86="CT","C",'P07'!$D72))))</f>
        <v>NC</v>
      </c>
      <c r="O86" s="86" t="str">
        <f>IF('P08'!$D72="NT","NT",IF($H$86="NCT","NC",IF('P08'!$D72="NC","NC",IF($H$86="CT","C",'P08'!$D72))))</f>
        <v>NC</v>
      </c>
      <c r="P86" s="86" t="str">
        <f>IF('P09'!$D72="NT","NT",IF($H$86="NCT","NC",IF('P09'!$D72="NC","NC",IF($H$86="CT","C",'P09'!$D72))))</f>
        <v>NC</v>
      </c>
      <c r="Q86" s="86" t="str">
        <f>IF('P10'!$D72="NT","NT",IF($H$86="NCT","NC",IF('P10'!$D72="NC","NC",IF($H$86="CT","C",'P10'!$D72))))</f>
        <v>NC</v>
      </c>
      <c r="R86" s="86" t="str">
        <f>IF('P11'!$D72="NT","NT",IF($H$86="NCT","NC",IF('P11'!$D72="NC","NC",IF($H$86="CT","C",'P11'!$D72))))</f>
        <v>NC</v>
      </c>
      <c r="S86" s="86" t="str">
        <f>IF('P12'!$D72="NT","NT",IF($H$86="NCT","NC",IF('P12'!$D72="NC","NC",IF($H$86="CT","C",'P12'!$D72))))</f>
        <v>NC</v>
      </c>
      <c r="T86" s="86" t="str">
        <f>IF('P13'!$D72="NT","NT",IF($H$86="NCT","NC",IF('P13'!$D72="NC","NC",IF($H$86="CT","C",'P13'!$D72))))</f>
        <v>NC</v>
      </c>
      <c r="U86" s="86" t="str">
        <f>IF('P14'!$D72="NT","NT",IF($H$86="NCT","NC",IF('P14'!$D72="NC","NC",IF($H$86="CT","C",'P14'!$D72))))</f>
        <v>NC</v>
      </c>
      <c r="V86" s="86" t="str">
        <f>IF('P15'!$D72="NT","NT",IF($H$86="NCT","NC",IF('P15'!$D72="NC","NC",IF($H$86="CT","C",'P15'!$D72))))</f>
        <v>NC</v>
      </c>
      <c r="W86" s="71"/>
    </row>
    <row r="87" spans="1:23" ht="75">
      <c r="A87" s="124"/>
      <c r="B87" s="82" t="s">
        <v>363</v>
      </c>
      <c r="C87" s="34" t="s">
        <v>364</v>
      </c>
      <c r="D87" s="82" t="str">
        <f t="shared" si="21"/>
        <v>NA</v>
      </c>
      <c r="E87" s="87">
        <f t="shared" si="18"/>
        <v>0</v>
      </c>
      <c r="F87" s="95">
        <f t="shared" si="19"/>
        <v>0</v>
      </c>
      <c r="G87" s="88">
        <f t="shared" si="20"/>
        <v>15</v>
      </c>
      <c r="H87" s="86" t="str">
        <f>'P01'!$D73</f>
        <v>NA</v>
      </c>
      <c r="I87" s="86" t="str">
        <f>IF('P02'!$D73="NT","NT",IF($H$87="NCT","NC",IF('P02'!$D73="NC","NC",IF($H$87="CT","C",'P02'!$D73))))</f>
        <v>NA</v>
      </c>
      <c r="J87" s="86" t="str">
        <f>IF('P03'!$D73="NT","NT",IF($H$87="NCT","NC",IF('P03'!$D73="NC","NC",IF($H$87="CT","C",'P03'!$D73))))</f>
        <v>NA</v>
      </c>
      <c r="K87" s="86" t="str">
        <f>IF('P04'!$D73="NT","NT",IF($H$87="NCT","NC",IF('P04'!$D73="NC","NC",IF($H$87="CT","C",'P04'!$D73))))</f>
        <v>NA</v>
      </c>
      <c r="L87" s="86" t="str">
        <f>IF('P05'!$D73="NT","NT",IF($H$87="NCT","NC",IF('P05'!$D73="NC","NC",IF($H$87="CT","C",'P05'!$D73))))</f>
        <v>NA</v>
      </c>
      <c r="M87" s="86" t="str">
        <f>IF('P06'!$D73="NT","NT",IF($H$87="NCT","NC",IF('P06'!$D73="NC","NC",IF($H$87="CT","C",'P06'!$D73))))</f>
        <v>NA</v>
      </c>
      <c r="N87" s="86" t="str">
        <f>IF('P07'!$D73="NT","NT",IF($H$87="NCT","NC",IF('P07'!$D73="NC","NC",IF($H$87="CT","C",'P07'!$D73))))</f>
        <v>NA</v>
      </c>
      <c r="O87" s="86" t="str">
        <f>IF('P08'!$D73="NT","NT",IF($H$87="NCT","NC",IF('P08'!$D73="NC","NC",IF($H$87="CT","C",'P08'!$D73))))</f>
        <v>NA</v>
      </c>
      <c r="P87" s="86" t="str">
        <f>IF('P09'!$D73="NT","NT",IF($H$87="NCT","NC",IF('P09'!$D73="NC","NC",IF($H$87="CT","C",'P09'!$D73))))</f>
        <v>NA</v>
      </c>
      <c r="Q87" s="86" t="str">
        <f>IF('P10'!$D73="NT","NT",IF($H$87="NCT","NC",IF('P10'!$D73="NC","NC",IF($H$87="CT","C",'P10'!$D73))))</f>
        <v>NA</v>
      </c>
      <c r="R87" s="86" t="str">
        <f>IF('P11'!$D73="NT","NT",IF($H$87="NCT","NC",IF('P11'!$D73="NC","NC",IF($H$87="CT","C",'P11'!$D73))))</f>
        <v>NA</v>
      </c>
      <c r="S87" s="86" t="str">
        <f>IF('P12'!$D73="NT","NT",IF($H$87="NCT","NC",IF('P12'!$D73="NC","NC",IF($H$87="CT","C",'P12'!$D73))))</f>
        <v>NA</v>
      </c>
      <c r="T87" s="86" t="str">
        <f>IF('P13'!$D73="NT","NT",IF($H$87="NCT","NC",IF('P13'!$D73="NC","NC",IF($H$87="CT","C",'P13'!$D73))))</f>
        <v>NA</v>
      </c>
      <c r="U87" s="86" t="str">
        <f>IF('P14'!$D73="NT","NT",IF($H$87="NCT","NC",IF('P14'!$D73="NC","NC",IF($H$87="CT","C",'P14'!$D73))))</f>
        <v>NA</v>
      </c>
      <c r="V87" s="86" t="str">
        <f>IF('P15'!$D73="NT","NT",IF($H$87="NCT","NC",IF('P15'!$D73="NC","NC",IF($H$87="CT","C",'P15'!$D73))))</f>
        <v>NA</v>
      </c>
      <c r="W87" s="71"/>
    </row>
    <row r="88" spans="1:23">
      <c r="A88" s="89"/>
      <c r="B88" s="90"/>
      <c r="C88" s="90"/>
      <c r="D88" s="91"/>
      <c r="E88" s="92">
        <f>SUM(E74:E87)</f>
        <v>100</v>
      </c>
      <c r="F88" s="93">
        <f>SUM(F74:F87)</f>
        <v>82</v>
      </c>
      <c r="G88" s="94">
        <f>SUM(G74:G87)</f>
        <v>24</v>
      </c>
      <c r="H88" s="90"/>
      <c r="I88" s="90"/>
      <c r="J88" s="90"/>
      <c r="K88" s="90"/>
      <c r="L88" s="90"/>
      <c r="M88" s="90"/>
      <c r="N88" s="90"/>
      <c r="O88" s="90"/>
      <c r="P88" s="90"/>
      <c r="Q88" s="90"/>
      <c r="R88" s="90"/>
      <c r="S88" s="90"/>
      <c r="T88" s="90"/>
      <c r="U88" s="90"/>
      <c r="V88" s="90"/>
      <c r="W88" s="71"/>
    </row>
    <row r="89" spans="1:23" ht="30" customHeight="1">
      <c r="A89" s="123" t="s">
        <v>365</v>
      </c>
      <c r="B89" s="82" t="s">
        <v>366</v>
      </c>
      <c r="C89" s="34" t="s">
        <v>367</v>
      </c>
      <c r="D89" s="82" t="str">
        <f t="shared" si="21"/>
        <v>NC</v>
      </c>
      <c r="E89" s="87">
        <f t="shared" ref="E89:E101" si="22">COUNTIF(H89:V89,"C")</f>
        <v>0</v>
      </c>
      <c r="F89" s="95">
        <f t="shared" ref="F89:F101" si="23">COUNTIF(H89:V89,"NC")</f>
        <v>14</v>
      </c>
      <c r="G89" s="88">
        <f t="shared" ref="G89:G101" si="24">COUNTIF(H89:V89,"NA")</f>
        <v>0</v>
      </c>
      <c r="H89" s="86" t="str">
        <f>'P01'!$D74</f>
        <v>NCT</v>
      </c>
      <c r="I89" s="86" t="str">
        <f>IF('P02'!$D74="NT","NT",IF($H$89="NCT","NC",IF('P02'!$D74="NC","NC",IF($H$89="CT","C",'P02'!$D74))))</f>
        <v>NC</v>
      </c>
      <c r="J89" s="86" t="str">
        <f>IF('P03'!$D74="NT","NT",IF($H$89="NCT","NC",IF('P03'!$D74="NC","NC",IF($H$89="CT","C",'P03'!$D74))))</f>
        <v>NC</v>
      </c>
      <c r="K89" s="86" t="str">
        <f>IF('P04'!$D74="NT","NT",IF($H$89="NCT","NC",IF('P04'!$D74="NC","NC",IF($H$89="CT","C",'P04'!$D74))))</f>
        <v>NC</v>
      </c>
      <c r="L89" s="86" t="str">
        <f>IF('P05'!$D74="NT","NT",IF($H$89="NCT","NC",IF('P05'!$D74="NC","NC",IF($H$89="CT","C",'P05'!$D74))))</f>
        <v>NC</v>
      </c>
      <c r="M89" s="86" t="str">
        <f>IF('P06'!$D74="NT","NT",IF($H$89="NCT","NC",IF('P06'!$D74="NC","NC",IF($H$89="CT","C",'P06'!$D74))))</f>
        <v>NC</v>
      </c>
      <c r="N89" s="86" t="str">
        <f>IF('P07'!$D74="NT","NT",IF($H$89="NCT","NC",IF('P07'!$D74="NC","NC",IF($H$89="CT","C",'P07'!$D74))))</f>
        <v>NC</v>
      </c>
      <c r="O89" s="86" t="str">
        <f>IF('P08'!$D74="NT","NT",IF($H$89="NCT","NC",IF('P08'!$D74="NC","NC",IF($H$89="CT","C",'P08'!$D74))))</f>
        <v>NC</v>
      </c>
      <c r="P89" s="86" t="str">
        <f>IF('P09'!$D74="NT","NT",IF($H$89="NCT","NC",IF('P09'!$D74="NC","NC",IF($H$89="CT","C",'P09'!$D74))))</f>
        <v>NC</v>
      </c>
      <c r="Q89" s="86" t="str">
        <f>IF('P10'!$D74="NT","NT",IF($H$89="NCT","NC",IF('P10'!$D74="NC","NC",IF($H$89="CT","C",'P10'!$D74))))</f>
        <v>NC</v>
      </c>
      <c r="R89" s="86" t="str">
        <f>IF('P11'!$D74="NT","NT",IF($H$89="NCT","NC",IF('P11'!$D74="NC","NC",IF($H$89="CT","C",'P11'!$D74))))</f>
        <v>NC</v>
      </c>
      <c r="S89" s="86" t="str">
        <f>IF('P12'!$D74="NT","NT",IF($H$89="NCT","NC",IF('P12'!$D74="NC","NC",IF($H$89="CT","C",'P12'!$D74))))</f>
        <v>NC</v>
      </c>
      <c r="T89" s="86" t="str">
        <f>IF('P13'!$D74="NT","NT",IF($H$89="NCT","NC",IF('P13'!$D74="NC","NC",IF($H$89="CT","C",'P13'!$D74))))</f>
        <v>NC</v>
      </c>
      <c r="U89" s="86" t="str">
        <f>IF('P14'!$D74="NT","NT",IF($H$89="NCT","NC",IF('P14'!$D74="NC","NC",IF($H$89="CT","C",'P14'!$D74))))</f>
        <v>NC</v>
      </c>
      <c r="V89" s="86" t="str">
        <f>IF('P15'!$D74="NT","NT",IF($H$89="NCT","NC",IF('P15'!$D74="NC","NC",IF($H$89="CT","C",'P15'!$D74))))</f>
        <v>NC</v>
      </c>
      <c r="W89" s="71"/>
    </row>
    <row r="90" spans="1:23" ht="45">
      <c r="A90" s="124"/>
      <c r="B90" s="82" t="s">
        <v>368</v>
      </c>
      <c r="C90" s="34" t="s">
        <v>369</v>
      </c>
      <c r="D90" s="82" t="str">
        <f t="shared" si="21"/>
        <v>C</v>
      </c>
      <c r="E90" s="87">
        <f t="shared" si="22"/>
        <v>2</v>
      </c>
      <c r="F90" s="95">
        <f t="shared" si="23"/>
        <v>0</v>
      </c>
      <c r="G90" s="88">
        <f t="shared" si="24"/>
        <v>13</v>
      </c>
      <c r="H90" s="86" t="str">
        <f>'P01'!$D75</f>
        <v>NA</v>
      </c>
      <c r="I90" s="86" t="str">
        <f>IF('P02'!$D75="NT","NT",IF($H$90="NCT","NC",IF('P02'!$D75="NC","NC",IF($H$90="CT","C",'P02'!$D75))))</f>
        <v>C</v>
      </c>
      <c r="J90" s="86" t="str">
        <f>IF('P03'!$D75="NT","NT",IF($H$90="NCT","NC",IF('P03'!$D75="NC","NC",IF($H$90="CT","C",'P03'!$D75))))</f>
        <v>NA</v>
      </c>
      <c r="K90" s="86" t="str">
        <f>IF('P04'!$D75="NT","NT",IF($H$90="NCT","NC",IF('P04'!$D75="NC","NC",IF($H$90="CT","C",'P04'!$D75))))</f>
        <v>NA</v>
      </c>
      <c r="L90" s="86" t="str">
        <f>IF('P05'!$D75="NT","NT",IF($H$90="NCT","NC",IF('P05'!$D75="NC","NC",IF($H$90="CT","C",'P05'!$D75))))</f>
        <v>NA</v>
      </c>
      <c r="M90" s="86" t="str">
        <f>IF('P06'!$D75="NT","NT",IF($H$90="NCT","NC",IF('P06'!$D75="NC","NC",IF($H$90="CT","C",'P06'!$D75))))</f>
        <v>C</v>
      </c>
      <c r="N90" s="86" t="str">
        <f>IF('P07'!$D75="NT","NT",IF($H$90="NCT","NC",IF('P07'!$D75="NC","NC",IF($H$90="CT","C",'P07'!$D75))))</f>
        <v>NA</v>
      </c>
      <c r="O90" s="86" t="str">
        <f>IF('P08'!$D75="NT","NT",IF($H$90="NCT","NC",IF('P08'!$D75="NC","NC",IF($H$90="CT","C",'P08'!$D75))))</f>
        <v>NA</v>
      </c>
      <c r="P90" s="86" t="str">
        <f>IF('P09'!$D75="NT","NT",IF($H$90="NCT","NC",IF('P09'!$D75="NC","NC",IF($H$90="CT","C",'P09'!$D75))))</f>
        <v>NA</v>
      </c>
      <c r="Q90" s="86" t="str">
        <f>IF('P10'!$D75="NT","NT",IF($H$90="NCT","NC",IF('P10'!$D75="NC","NC",IF($H$90="CT","C",'P10'!$D75))))</f>
        <v>NA</v>
      </c>
      <c r="R90" s="86" t="str">
        <f>IF('P11'!$D75="NT","NT",IF($H$90="NCT","NC",IF('P11'!$D75="NC","NC",IF($H$90="CT","C",'P11'!$D75))))</f>
        <v>NA</v>
      </c>
      <c r="S90" s="86" t="str">
        <f>IF('P12'!$D75="NT","NT",IF($H$90="NCT","NC",IF('P12'!$D75="NC","NC",IF($H$90="CT","C",'P12'!$D75))))</f>
        <v>NA</v>
      </c>
      <c r="T90" s="86" t="str">
        <f>IF('P13'!$D75="NT","NT",IF($H$90="NCT","NC",IF('P13'!$D75="NC","NC",IF($H$90="CT","C",'P13'!$D75))))</f>
        <v>NA</v>
      </c>
      <c r="U90" s="86" t="str">
        <f>IF('P14'!$D75="NT","NT",IF($H$90="NCT","NC",IF('P14'!$D75="NC","NC",IF($H$90="CT","C",'P14'!$D75))))</f>
        <v>NA</v>
      </c>
      <c r="V90" s="86" t="str">
        <f>IF('P15'!$D75="NT","NT",IF($H$90="NCT","NC",IF('P15'!$D75="NC","NC",IF($H$90="CT","C",'P15'!$D75))))</f>
        <v>NA</v>
      </c>
      <c r="W90" s="71"/>
    </row>
    <row r="91" spans="1:23" ht="75">
      <c r="A91" s="124"/>
      <c r="B91" s="82" t="s">
        <v>370</v>
      </c>
      <c r="C91" s="34" t="s">
        <v>371</v>
      </c>
      <c r="D91" s="82" t="str">
        <f t="shared" si="21"/>
        <v>C</v>
      </c>
      <c r="E91" s="87">
        <f t="shared" si="22"/>
        <v>2</v>
      </c>
      <c r="F91" s="95">
        <f t="shared" si="23"/>
        <v>0</v>
      </c>
      <c r="G91" s="88">
        <f t="shared" si="24"/>
        <v>13</v>
      </c>
      <c r="H91" s="86" t="str">
        <f>'P01'!$D76</f>
        <v>NA</v>
      </c>
      <c r="I91" s="86" t="str">
        <f>IF('P02'!$D76="NT","NT",IF($H$91="NCT","NC",IF('P02'!$D76="NC","NC",IF($H$91="CT","C",'P02'!$D76))))</f>
        <v>C</v>
      </c>
      <c r="J91" s="86" t="str">
        <f>IF('P03'!$D76="NT","NT",IF($H$91="NCT","NC",IF('P03'!$D76="NC","NC",IF($H$91="CT","C",'P03'!$D76))))</f>
        <v>NA</v>
      </c>
      <c r="K91" s="86" t="str">
        <f>IF('P04'!$D76="NT","NT",IF($H$91="NCT","NC",IF('P04'!$D76="NC","NC",IF($H$91="CT","C",'P04'!$D76))))</f>
        <v>NA</v>
      </c>
      <c r="L91" s="86" t="str">
        <f>IF('P05'!$D76="NT","NT",IF($H$91="NCT","NC",IF('P05'!$D76="NC","NC",IF($H$91="CT","C",'P05'!$D76))))</f>
        <v>NA</v>
      </c>
      <c r="M91" s="86" t="str">
        <f>IF('P06'!$D76="NT","NT",IF($H$91="NCT","NC",IF('P06'!$D76="NC","NC",IF($H$91="CT","C",'P06'!$D76))))</f>
        <v>NA</v>
      </c>
      <c r="N91" s="86" t="str">
        <f>IF('P07'!$D76="NT","NT",IF($H$91="NCT","NC",IF('P07'!$D76="NC","NC",IF($H$91="CT","C",'P07'!$D76))))</f>
        <v>NA</v>
      </c>
      <c r="O91" s="86" t="str">
        <f>IF('P08'!$D76="NT","NT",IF($H$91="NCT","NC",IF('P08'!$D76="NC","NC",IF($H$91="CT","C",'P08'!$D76))))</f>
        <v>NA</v>
      </c>
      <c r="P91" s="86" t="str">
        <f>IF('P09'!$D76="NT","NT",IF($H$91="NCT","NC",IF('P09'!$D76="NC","NC",IF($H$91="CT","C",'P09'!$D76))))</f>
        <v>NA</v>
      </c>
      <c r="Q91" s="86" t="str">
        <f>IF('P10'!$D76="NT","NT",IF($H$91="NCT","NC",IF('P10'!$D76="NC","NC",IF($H$91="CT","C",'P10'!$D76))))</f>
        <v>C</v>
      </c>
      <c r="R91" s="86" t="str">
        <f>IF('P11'!$D76="NT","NT",IF($H$91="NCT","NC",IF('P11'!$D76="NC","NC",IF($H$91="CT","C",'P11'!$D76))))</f>
        <v>NA</v>
      </c>
      <c r="S91" s="86" t="str">
        <f>IF('P12'!$D76="NT","NT",IF($H$91="NCT","NC",IF('P12'!$D76="NC","NC",IF($H$91="CT","C",'P12'!$D76))))</f>
        <v>NA</v>
      </c>
      <c r="T91" s="86" t="str">
        <f>IF('P13'!$D76="NT","NT",IF($H$91="NCT","NC",IF('P13'!$D76="NC","NC",IF($H$91="CT","C",'P13'!$D76))))</f>
        <v>NA</v>
      </c>
      <c r="U91" s="86" t="str">
        <f>IF('P14'!$D76="NT","NT",IF($H$91="NCT","NC",IF('P14'!$D76="NC","NC",IF($H$91="CT","C",'P14'!$D76))))</f>
        <v>NA</v>
      </c>
      <c r="V91" s="86" t="str">
        <f>IF('P15'!$D76="NT","NT",IF($H$91="NCT","NC",IF('P15'!$D76="NC","NC",IF($H$91="CT","C",'P15'!$D76))))</f>
        <v>NA</v>
      </c>
      <c r="W91" s="71"/>
    </row>
    <row r="92" spans="1:23" ht="45">
      <c r="A92" s="124"/>
      <c r="B92" s="82" t="s">
        <v>372</v>
      </c>
      <c r="C92" s="34" t="s">
        <v>373</v>
      </c>
      <c r="D92" s="82" t="str">
        <f t="shared" si="21"/>
        <v>C</v>
      </c>
      <c r="E92" s="87">
        <f t="shared" si="22"/>
        <v>3</v>
      </c>
      <c r="F92" s="95">
        <f t="shared" si="23"/>
        <v>0</v>
      </c>
      <c r="G92" s="88">
        <f t="shared" si="24"/>
        <v>12</v>
      </c>
      <c r="H92" s="86" t="str">
        <f>'P01'!$D77</f>
        <v>NA</v>
      </c>
      <c r="I92" s="86" t="str">
        <f>IF('P02'!$D77="NT","NT",IF($H$92="NCT","NC",IF('P02'!$D77="NC","NC",IF($H$92="CT","C",'P02'!$D77))))</f>
        <v>C</v>
      </c>
      <c r="J92" s="86" t="str">
        <f>IF('P03'!$D77="NT","NT",IF($H$92="NCT","NC",IF('P03'!$D77="NC","NC",IF($H$92="CT","C",'P03'!$D77))))</f>
        <v>NA</v>
      </c>
      <c r="K92" s="86" t="str">
        <f>IF('P04'!$D77="NT","NT",IF($H$92="NCT","NC",IF('P04'!$D77="NC","NC",IF($H$92="CT","C",'P04'!$D77))))</f>
        <v>NA</v>
      </c>
      <c r="L92" s="86" t="str">
        <f>IF('P05'!$D77="NT","NT",IF($H$92="NCT","NC",IF('P05'!$D77="NC","NC",IF($H$92="CT","C",'P05'!$D77))))</f>
        <v>NA</v>
      </c>
      <c r="M92" s="86" t="str">
        <f>IF('P06'!$D77="NT","NT",IF($H$92="NCT","NC",IF('P06'!$D77="NC","NC",IF($H$92="CT","C",'P06'!$D77))))</f>
        <v>C</v>
      </c>
      <c r="N92" s="86" t="str">
        <f>IF('P07'!$D77="NT","NT",IF($H$92="NCT","NC",IF('P07'!$D77="NC","NC",IF($H$92="CT","C",'P07'!$D77))))</f>
        <v>NA</v>
      </c>
      <c r="O92" s="86" t="str">
        <f>IF('P08'!$D77="NT","NT",IF($H$92="NCT","NC",IF('P08'!$D77="NC","NC",IF($H$92="CT","C",'P08'!$D77))))</f>
        <v>NA</v>
      </c>
      <c r="P92" s="86" t="str">
        <f>IF('P09'!$D77="NT","NT",IF($H$92="NCT","NC",IF('P09'!$D77="NC","NC",IF($H$92="CT","C",'P09'!$D77))))</f>
        <v>NA</v>
      </c>
      <c r="Q92" s="86" t="str">
        <f>IF('P10'!$D77="NT","NT",IF($H$92="NCT","NC",IF('P10'!$D77="NC","NC",IF($H$92="CT","C",'P10'!$D77))))</f>
        <v>NA</v>
      </c>
      <c r="R92" s="86" t="str">
        <f>IF('P11'!$D77="NT","NT",IF($H$92="NCT","NC",IF('P11'!$D77="NC","NC",IF($H$92="CT","C",'P11'!$D77))))</f>
        <v>C</v>
      </c>
      <c r="S92" s="86" t="str">
        <f>IF('P12'!$D77="NT","NT",IF($H$92="NCT","NC",IF('P12'!$D77="NC","NC",IF($H$92="CT","C",'P12'!$D77))))</f>
        <v>NA</v>
      </c>
      <c r="T92" s="86" t="str">
        <f>IF('P13'!$D77="NT","NT",IF($H$92="NCT","NC",IF('P13'!$D77="NC","NC",IF($H$92="CT","C",'P13'!$D77))))</f>
        <v>NA</v>
      </c>
      <c r="U92" s="86" t="str">
        <f>IF('P14'!$D77="NT","NT",IF($H$92="NCT","NC",IF('P14'!$D77="NC","NC",IF($H$92="CT","C",'P14'!$D77))))</f>
        <v>NA</v>
      </c>
      <c r="V92" s="86" t="str">
        <f>IF('P15'!$D77="NT","NT",IF($H$92="NCT","NC",IF('P15'!$D77="NC","NC",IF($H$92="CT","C",'P15'!$D77))))</f>
        <v>NA</v>
      </c>
      <c r="W92" s="71"/>
    </row>
    <row r="93" spans="1:23" ht="45">
      <c r="A93" s="124"/>
      <c r="B93" s="82" t="s">
        <v>374</v>
      </c>
      <c r="C93" s="34" t="s">
        <v>375</v>
      </c>
      <c r="D93" s="82" t="str">
        <f t="shared" si="21"/>
        <v>C</v>
      </c>
      <c r="E93" s="87">
        <f t="shared" si="22"/>
        <v>1</v>
      </c>
      <c r="F93" s="95">
        <f t="shared" si="23"/>
        <v>0</v>
      </c>
      <c r="G93" s="88">
        <f t="shared" si="24"/>
        <v>14</v>
      </c>
      <c r="H93" s="86" t="str">
        <f>'P01'!$D78</f>
        <v>NA</v>
      </c>
      <c r="I93" s="86" t="str">
        <f>IF('P02'!$D78="NT","NT",IF($H$93="NCT","NC",IF('P02'!$D78="NC","NC",IF($H$93="CT","C",'P02'!$D78))))</f>
        <v>NA</v>
      </c>
      <c r="J93" s="86" t="str">
        <f>IF('P03'!$D78="NT","NT",IF($H$93="NCT","NC",IF('P03'!$D78="NC","NC",IF($H$93="CT","C",'P03'!$D78))))</f>
        <v>NA</v>
      </c>
      <c r="K93" s="86" t="str">
        <f>IF('P04'!$D78="NT","NT",IF($H$93="NCT","NC",IF('P04'!$D78="NC","NC",IF($H$93="CT","C",'P04'!$D78))))</f>
        <v>NA</v>
      </c>
      <c r="L93" s="86" t="str">
        <f>IF('P05'!$D78="NT","NT",IF($H$93="NCT","NC",IF('P05'!$D78="NC","NC",IF($H$93="CT","C",'P05'!$D78))))</f>
        <v>NA</v>
      </c>
      <c r="M93" s="86" t="str">
        <f>IF('P06'!$D78="NT","NT",IF($H$93="NCT","NC",IF('P06'!$D78="NC","NC",IF($H$93="CT","C",'P06'!$D78))))</f>
        <v>NA</v>
      </c>
      <c r="N93" s="86" t="str">
        <f>IF('P07'!$D78="NT","NT",IF($H$93="NCT","NC",IF('P07'!$D78="NC","NC",IF($H$93="CT","C",'P07'!$D78))))</f>
        <v>NA</v>
      </c>
      <c r="O93" s="86" t="str">
        <f>IF('P08'!$D78="NT","NT",IF($H$93="NCT","NC",IF('P08'!$D78="NC","NC",IF($H$93="CT","C",'P08'!$D78))))</f>
        <v>NA</v>
      </c>
      <c r="P93" s="86" t="str">
        <f>IF('P09'!$D78="NT","NT",IF($H$93="NCT","NC",IF('P09'!$D78="NC","NC",IF($H$93="CT","C",'P09'!$D78))))</f>
        <v>NA</v>
      </c>
      <c r="Q93" s="86" t="str">
        <f>IF('P10'!$D78="NT","NT",IF($H$93="NCT","NC",IF('P10'!$D78="NC","NC",IF($H$93="CT","C",'P10'!$D78))))</f>
        <v>NA</v>
      </c>
      <c r="R93" s="86" t="str">
        <f>IF('P11'!$D78="NT","NT",IF($H$93="NCT","NC",IF('P11'!$D78="NC","NC",IF($H$93="CT","C",'P11'!$D78))))</f>
        <v>C</v>
      </c>
      <c r="S93" s="86" t="str">
        <f>IF('P12'!$D78="NT","NT",IF($H$93="NCT","NC",IF('P12'!$D78="NC","NC",IF($H$93="CT","C",'P12'!$D78))))</f>
        <v>NA</v>
      </c>
      <c r="T93" s="86" t="str">
        <f>IF('P13'!$D78="NT","NT",IF($H$93="NCT","NC",IF('P13'!$D78="NC","NC",IF($H$93="CT","C",'P13'!$D78))))</f>
        <v>NA</v>
      </c>
      <c r="U93" s="86" t="str">
        <f>IF('P14'!$D78="NT","NT",IF($H$93="NCT","NC",IF('P14'!$D78="NC","NC",IF($H$93="CT","C",'P14'!$D78))))</f>
        <v>NA</v>
      </c>
      <c r="V93" s="86" t="str">
        <f>IF('P15'!$D78="NT","NT",IF($H$93="NCT","NC",IF('P15'!$D78="NC","NC",IF($H$93="CT","C",'P15'!$D78))))</f>
        <v>NA</v>
      </c>
      <c r="W93" s="71"/>
    </row>
    <row r="94" spans="1:23" ht="45">
      <c r="A94" s="124"/>
      <c r="B94" s="82" t="s">
        <v>376</v>
      </c>
      <c r="C94" s="34" t="s">
        <v>377</v>
      </c>
      <c r="D94" s="82" t="str">
        <f t="shared" si="21"/>
        <v>C</v>
      </c>
      <c r="E94" s="87">
        <f t="shared" si="22"/>
        <v>1</v>
      </c>
      <c r="F94" s="95">
        <f t="shared" si="23"/>
        <v>0</v>
      </c>
      <c r="G94" s="88">
        <f t="shared" si="24"/>
        <v>14</v>
      </c>
      <c r="H94" s="86" t="str">
        <f>'P01'!$D79</f>
        <v>NA</v>
      </c>
      <c r="I94" s="86" t="str">
        <f>IF('P02'!$D79="NT","NT",IF($H$94="NCT","NC",IF('P02'!$D79="NC","NC",IF($H$94="CT","C",'P02'!$D79))))</f>
        <v>NA</v>
      </c>
      <c r="J94" s="86" t="str">
        <f>IF('P03'!$D79="NT","NT",IF($H$94="NCT","NC",IF('P03'!$D79="NC","NC",IF($H$94="CT","C",'P03'!$D79))))</f>
        <v>NA</v>
      </c>
      <c r="K94" s="86" t="str">
        <f>IF('P04'!$D79="NT","NT",IF($H$94="NCT","NC",IF('P04'!$D79="NC","NC",IF($H$94="CT","C",'P04'!$D79))))</f>
        <v>NA</v>
      </c>
      <c r="L94" s="86" t="str">
        <f>IF('P05'!$D79="NT","NT",IF($H$94="NCT","NC",IF('P05'!$D79="NC","NC",IF($H$94="CT","C",'P05'!$D79))))</f>
        <v>NA</v>
      </c>
      <c r="M94" s="86" t="str">
        <f>IF('P06'!$D79="NT","NT",IF($H$94="NCT","NC",IF('P06'!$D79="NC","NC",IF($H$94="CT","C",'P06'!$D79))))</f>
        <v>NA</v>
      </c>
      <c r="N94" s="86" t="str">
        <f>IF('P07'!$D79="NT","NT",IF($H$94="NCT","NC",IF('P07'!$D79="NC","NC",IF($H$94="CT","C",'P07'!$D79))))</f>
        <v>NA</v>
      </c>
      <c r="O94" s="86" t="str">
        <f>IF('P08'!$D79="NT","NT",IF($H$94="NCT","NC",IF('P08'!$D79="NC","NC",IF($H$94="CT","C",'P08'!$D79))))</f>
        <v>NA</v>
      </c>
      <c r="P94" s="86" t="str">
        <f>IF('P09'!$D79="NT","NT",IF($H$94="NCT","NC",IF('P09'!$D79="NC","NC",IF($H$94="CT","C",'P09'!$D79))))</f>
        <v>NA</v>
      </c>
      <c r="Q94" s="86" t="str">
        <f>IF('P10'!$D79="NT","NT",IF($H$94="NCT","NC",IF('P10'!$D79="NC","NC",IF($H$94="CT","C",'P10'!$D79))))</f>
        <v>NA</v>
      </c>
      <c r="R94" s="86" t="str">
        <f>IF('P11'!$D79="NT","NT",IF($H$94="NCT","NC",IF('P11'!$D79="NC","NC",IF($H$94="CT","C",'P11'!$D79))))</f>
        <v>C</v>
      </c>
      <c r="S94" s="86" t="str">
        <f>IF('P12'!$D79="NT","NT",IF($H$94="NCT","NC",IF('P12'!$D79="NC","NC",IF($H$94="CT","C",'P12'!$D79))))</f>
        <v>NA</v>
      </c>
      <c r="T94" s="86" t="str">
        <f>IF('P13'!$D79="NT","NT",IF($H$94="NCT","NC",IF('P13'!$D79="NC","NC",IF($H$94="CT","C",'P13'!$D79))))</f>
        <v>NA</v>
      </c>
      <c r="U94" s="86" t="str">
        <f>IF('P14'!$D79="NT","NT",IF($H$94="NCT","NC",IF('P14'!$D79="NC","NC",IF($H$94="CT","C",'P14'!$D79))))</f>
        <v>NA</v>
      </c>
      <c r="V94" s="86" t="str">
        <f>IF('P15'!$D79="NT","NT",IF($H$94="NCT","NC",IF('P15'!$D79="NC","NC",IF($H$94="CT","C",'P15'!$D79))))</f>
        <v>NA</v>
      </c>
      <c r="W94" s="71"/>
    </row>
    <row r="95" spans="1:23" ht="45">
      <c r="A95" s="124"/>
      <c r="B95" s="82" t="s">
        <v>378</v>
      </c>
      <c r="C95" s="34" t="s">
        <v>379</v>
      </c>
      <c r="D95" s="82" t="str">
        <f t="shared" si="21"/>
        <v>C</v>
      </c>
      <c r="E95" s="87">
        <f t="shared" si="22"/>
        <v>1</v>
      </c>
      <c r="F95" s="95">
        <f t="shared" si="23"/>
        <v>0</v>
      </c>
      <c r="G95" s="88">
        <f t="shared" si="24"/>
        <v>14</v>
      </c>
      <c r="H95" s="86" t="str">
        <f>'P01'!$D80</f>
        <v>NA</v>
      </c>
      <c r="I95" s="86" t="str">
        <f>IF('P02'!$D80="NT","NT",IF($H$95="NCT","NC",IF('P02'!$D80="NC","NC",IF($H$95="CT","C",'P02'!$D80))))</f>
        <v>NA</v>
      </c>
      <c r="J95" s="86" t="str">
        <f>IF('P03'!$D80="NT","NT",IF($H$95="NCT","NC",IF('P03'!$D80="NC","NC",IF($H$95="CT","C",'P03'!$D80))))</f>
        <v>NA</v>
      </c>
      <c r="K95" s="86" t="str">
        <f>IF('P04'!$D80="NT","NT",IF($H$95="NCT","NC",IF('P04'!$D80="NC","NC",IF($H$95="CT","C",'P04'!$D80))))</f>
        <v>NA</v>
      </c>
      <c r="L95" s="86" t="str">
        <f>IF('P05'!$D80="NT","NT",IF($H$95="NCT","NC",IF('P05'!$D80="NC","NC",IF($H$95="CT","C",'P05'!$D80))))</f>
        <v>NA</v>
      </c>
      <c r="M95" s="86" t="str">
        <f>IF('P06'!$D80="NT","NT",IF($H$95="NCT","NC",IF('P06'!$D80="NC","NC",IF($H$95="CT","C",'P06'!$D80))))</f>
        <v>NA</v>
      </c>
      <c r="N95" s="86" t="str">
        <f>IF('P07'!$D80="NT","NT",IF($H$95="NCT","NC",IF('P07'!$D80="NC","NC",IF($H$95="CT","C",'P07'!$D80))))</f>
        <v>NA</v>
      </c>
      <c r="O95" s="86" t="str">
        <f>IF('P08'!$D80="NT","NT",IF($H$95="NCT","NC",IF('P08'!$D80="NC","NC",IF($H$95="CT","C",'P08'!$D80))))</f>
        <v>NA</v>
      </c>
      <c r="P95" s="86" t="str">
        <f>IF('P09'!$D80="NT","NT",IF($H$95="NCT","NC",IF('P09'!$D80="NC","NC",IF($H$95="CT","C",'P09'!$D80))))</f>
        <v>NA</v>
      </c>
      <c r="Q95" s="86" t="str">
        <f>IF('P10'!$D80="NT","NT",IF($H$95="NCT","NC",IF('P10'!$D80="NC","NC",IF($H$95="CT","C",'P10'!$D80))))</f>
        <v>NA</v>
      </c>
      <c r="R95" s="86" t="str">
        <f>IF('P11'!$D80="NT","NT",IF($H$95="NCT","NC",IF('P11'!$D80="NC","NC",IF($H$95="CT","C",'P11'!$D80))))</f>
        <v>C</v>
      </c>
      <c r="S95" s="86" t="str">
        <f>IF('P12'!$D80="NT","NT",IF($H$95="NCT","NC",IF('P12'!$D80="NC","NC",IF($H$95="CT","C",'P12'!$D80))))</f>
        <v>NA</v>
      </c>
      <c r="T95" s="86" t="str">
        <f>IF('P13'!$D80="NT","NT",IF($H$95="NCT","NC",IF('P13'!$D80="NC","NC",IF($H$95="CT","C",'P13'!$D80))))</f>
        <v>NA</v>
      </c>
      <c r="U95" s="86" t="str">
        <f>IF('P14'!$D80="NT","NT",IF($H$95="NCT","NC",IF('P14'!$D80="NC","NC",IF($H$95="CT","C",'P14'!$D80))))</f>
        <v>NA</v>
      </c>
      <c r="V95" s="86" t="str">
        <f>IF('P15'!$D80="NT","NT",IF($H$95="NCT","NC",IF('P15'!$D80="NC","NC",IF($H$95="CT","C",'P15'!$D80))))</f>
        <v>NA</v>
      </c>
      <c r="W95" s="71"/>
    </row>
    <row r="96" spans="1:23" ht="45">
      <c r="A96" s="124"/>
      <c r="B96" s="82" t="s">
        <v>380</v>
      </c>
      <c r="C96" s="34" t="s">
        <v>381</v>
      </c>
      <c r="D96" s="82" t="str">
        <f t="shared" si="21"/>
        <v>NA</v>
      </c>
      <c r="E96" s="87">
        <f t="shared" si="22"/>
        <v>0</v>
      </c>
      <c r="F96" s="95">
        <f t="shared" si="23"/>
        <v>0</v>
      </c>
      <c r="G96" s="88">
        <f t="shared" si="24"/>
        <v>15</v>
      </c>
      <c r="H96" s="86" t="str">
        <f>'P01'!$D81</f>
        <v>NA</v>
      </c>
      <c r="I96" s="86" t="str">
        <f>IF('P02'!$D81="NT","NT",IF($H$96="NCT","NC",IF('P02'!$D81="NC","NC",IF($H$96="CT","C",'P02'!$D81))))</f>
        <v>NA</v>
      </c>
      <c r="J96" s="86" t="str">
        <f>IF('P03'!$D81="NT","NT",IF($H$96="NCT","NC",IF('P03'!$D81="NC","NC",IF($H$96="CT","C",'P03'!$D81))))</f>
        <v>NA</v>
      </c>
      <c r="K96" s="86" t="str">
        <f>IF('P04'!$D81="NT","NT",IF($H$96="NCT","NC",IF('P04'!$D81="NC","NC",IF($H$96="CT","C",'P04'!$D81))))</f>
        <v>NA</v>
      </c>
      <c r="L96" s="86" t="str">
        <f>IF('P05'!$D81="NT","NT",IF($H$96="NCT","NC",IF('P05'!$D81="NC","NC",IF($H$96="CT","C",'P05'!$D81))))</f>
        <v>NA</v>
      </c>
      <c r="M96" s="86" t="str">
        <f>IF('P06'!$D81="NT","NT",IF($H$96="NCT","NC",IF('P06'!$D81="NC","NC",IF($H$96="CT","C",'P06'!$D81))))</f>
        <v>NA</v>
      </c>
      <c r="N96" s="86" t="str">
        <f>IF('P07'!$D81="NT","NT",IF($H$96="NCT","NC",IF('P07'!$D81="NC","NC",IF($H$96="CT","C",'P07'!$D81))))</f>
        <v>NA</v>
      </c>
      <c r="O96" s="86" t="str">
        <f>IF('P08'!$D81="NT","NT",IF($H$96="NCT","NC",IF('P08'!$D81="NC","NC",IF($H$96="CT","C",'P08'!$D81))))</f>
        <v>NA</v>
      </c>
      <c r="P96" s="86" t="str">
        <f>IF('P09'!$D81="NT","NT",IF($H$96="NCT","NC",IF('P09'!$D81="NC","NC",IF($H$96="CT","C",'P09'!$D81))))</f>
        <v>NA</v>
      </c>
      <c r="Q96" s="86" t="str">
        <f>IF('P10'!$D81="NT","NT",IF($H$96="NCT","NC",IF('P10'!$D81="NC","NC",IF($H$96="CT","C",'P10'!$D81))))</f>
        <v>NA</v>
      </c>
      <c r="R96" s="86" t="str">
        <f>IF('P11'!$D81="NT","NT",IF($H$96="NCT","NC",IF('P11'!$D81="NC","NC",IF($H$96="CT","C",'P11'!$D81))))</f>
        <v>NA</v>
      </c>
      <c r="S96" s="86" t="str">
        <f>IF('P12'!$D81="NT","NT",IF($H$96="NCT","NC",IF('P12'!$D81="NC","NC",IF($H$96="CT","C",'P12'!$D81))))</f>
        <v>NA</v>
      </c>
      <c r="T96" s="86" t="str">
        <f>IF('P13'!$D81="NT","NT",IF($H$96="NCT","NC",IF('P13'!$D81="NC","NC",IF($H$96="CT","C",'P13'!$D81))))</f>
        <v>NA</v>
      </c>
      <c r="U96" s="86" t="str">
        <f>IF('P14'!$D81="NT","NT",IF($H$96="NCT","NC",IF('P14'!$D81="NC","NC",IF($H$96="CT","C",'P14'!$D81))))</f>
        <v>NA</v>
      </c>
      <c r="V96" s="86" t="str">
        <f>IF('P15'!$D81="NT","NT",IF($H$96="NCT","NC",IF('P15'!$D81="NC","NC",IF($H$96="CT","C",'P15'!$D81))))</f>
        <v>NA</v>
      </c>
      <c r="W96" s="71"/>
    </row>
    <row r="97" spans="1:23" ht="45">
      <c r="A97" s="124"/>
      <c r="B97" s="82" t="s">
        <v>382</v>
      </c>
      <c r="C97" s="34" t="s">
        <v>383</v>
      </c>
      <c r="D97" s="82" t="str">
        <f t="shared" si="21"/>
        <v>C</v>
      </c>
      <c r="E97" s="87">
        <f t="shared" si="22"/>
        <v>3</v>
      </c>
      <c r="F97" s="95">
        <f t="shared" si="23"/>
        <v>0</v>
      </c>
      <c r="G97" s="88">
        <f t="shared" si="24"/>
        <v>12</v>
      </c>
      <c r="H97" s="86" t="str">
        <f>'P01'!$D82</f>
        <v>NA</v>
      </c>
      <c r="I97" s="86" t="str">
        <f>IF('P02'!$D82="NT","NT",IF($H$97="NCT","NC",IF('P02'!$D82="NC","NC",IF($H$97="CT","C",'P02'!$D82))))</f>
        <v>C</v>
      </c>
      <c r="J97" s="86" t="str">
        <f>IF('P03'!$D82="NT","NT",IF($H$97="NCT","NC",IF('P03'!$D82="NC","NC",IF($H$97="CT","C",'P03'!$D82))))</f>
        <v>NA</v>
      </c>
      <c r="K97" s="86" t="str">
        <f>IF('P04'!$D82="NT","NT",IF($H$97="NCT","NC",IF('P04'!$D82="NC","NC",IF($H$97="CT","C",'P04'!$D82))))</f>
        <v>NA</v>
      </c>
      <c r="L97" s="86" t="str">
        <f>IF('P05'!$D82="NT","NT",IF($H$97="NCT","NC",IF('P05'!$D82="NC","NC",IF($H$97="CT","C",'P05'!$D82))))</f>
        <v>NA</v>
      </c>
      <c r="M97" s="86" t="str">
        <f>IF('P06'!$D82="NT","NT",IF($H$97="NCT","NC",IF('P06'!$D82="NC","NC",IF($H$97="CT","C",'P06'!$D82))))</f>
        <v>C</v>
      </c>
      <c r="N97" s="86" t="str">
        <f>IF('P07'!$D82="NT","NT",IF($H$97="NCT","NC",IF('P07'!$D82="NC","NC",IF($H$97="CT","C",'P07'!$D82))))</f>
        <v>NA</v>
      </c>
      <c r="O97" s="86" t="str">
        <f>IF('P08'!$D82="NT","NT",IF($H$97="NCT","NC",IF('P08'!$D82="NC","NC",IF($H$97="CT","C",'P08'!$D82))))</f>
        <v>NA</v>
      </c>
      <c r="P97" s="86" t="str">
        <f>IF('P09'!$D82="NT","NT",IF($H$97="NCT","NC",IF('P09'!$D82="NC","NC",IF($H$97="CT","C",'P09'!$D82))))</f>
        <v>NA</v>
      </c>
      <c r="Q97" s="86" t="str">
        <f>IF('P10'!$D82="NT","NT",IF($H$97="NCT","NC",IF('P10'!$D82="NC","NC",IF($H$97="CT","C",'P10'!$D82))))</f>
        <v>NA</v>
      </c>
      <c r="R97" s="86" t="str">
        <f>IF('P11'!$D82="NT","NT",IF($H$97="NCT","NC",IF('P11'!$D82="NC","NC",IF($H$97="CT","C",'P11'!$D82))))</f>
        <v>C</v>
      </c>
      <c r="S97" s="86" t="str">
        <f>IF('P12'!$D82="NT","NT",IF($H$97="NCT","NC",IF('P12'!$D82="NC","NC",IF($H$97="CT","C",'P12'!$D82))))</f>
        <v>NA</v>
      </c>
      <c r="T97" s="86" t="str">
        <f>IF('P13'!$D82="NT","NT",IF($H$97="NCT","NC",IF('P13'!$D82="NC","NC",IF($H$97="CT","C",'P13'!$D82))))</f>
        <v>NA</v>
      </c>
      <c r="U97" s="86" t="str">
        <f>IF('P14'!$D82="NT","NT",IF($H$97="NCT","NC",IF('P14'!$D82="NC","NC",IF($H$97="CT","C",'P14'!$D82))))</f>
        <v>NA</v>
      </c>
      <c r="V97" s="86" t="str">
        <f>IF('P15'!$D82="NT","NT",IF($H$97="NCT","NC",IF('P15'!$D82="NC","NC",IF($H$97="CT","C",'P15'!$D82))))</f>
        <v>NA</v>
      </c>
      <c r="W97" s="71"/>
    </row>
    <row r="98" spans="1:23" ht="45">
      <c r="A98" s="124"/>
      <c r="B98" s="82" t="s">
        <v>384</v>
      </c>
      <c r="C98" s="34" t="s">
        <v>385</v>
      </c>
      <c r="D98" s="82" t="str">
        <f t="shared" si="21"/>
        <v>NC</v>
      </c>
      <c r="E98" s="87">
        <f t="shared" si="22"/>
        <v>0</v>
      </c>
      <c r="F98" s="95">
        <f t="shared" si="23"/>
        <v>2</v>
      </c>
      <c r="G98" s="88">
        <f t="shared" si="24"/>
        <v>13</v>
      </c>
      <c r="H98" s="86" t="str">
        <f>'P01'!$D83</f>
        <v>NA</v>
      </c>
      <c r="I98" s="86" t="str">
        <f>IF('P02'!$D83="NT","NT",IF($H$98="NCT","NC",IF('P02'!$D83="NC","NC",IF($H$98="CT","C",'P02'!$D83))))</f>
        <v>NC</v>
      </c>
      <c r="J98" s="86" t="str">
        <f>IF('P03'!$D83="NT","NT",IF($H$98="NCT","NC",IF('P03'!$D83="NC","NC",IF($H$98="CT","C",'P03'!$D83))))</f>
        <v>NA</v>
      </c>
      <c r="K98" s="86" t="str">
        <f>IF('P04'!$D83="NT","NT",IF($H$98="NCT","NC",IF('P04'!$D83="NC","NC",IF($H$98="CT","C",'P04'!$D83))))</f>
        <v>NA</v>
      </c>
      <c r="L98" s="86" t="str">
        <f>IF('P05'!$D83="NT","NT",IF($H$98="NCT","NC",IF('P05'!$D83="NC","NC",IF($H$98="CT","C",'P05'!$D83))))</f>
        <v>NA</v>
      </c>
      <c r="M98" s="86" t="str">
        <f>IF('P06'!$D83="NT","NT",IF($H$98="NCT","NC",IF('P06'!$D83="NC","NC",IF($H$98="CT","C",'P06'!$D83))))</f>
        <v>NA</v>
      </c>
      <c r="N98" s="86" t="str">
        <f>IF('P07'!$D83="NT","NT",IF($H$98="NCT","NC",IF('P07'!$D83="NC","NC",IF($H$98="CT","C",'P07'!$D83))))</f>
        <v>NA</v>
      </c>
      <c r="O98" s="86" t="str">
        <f>IF('P08'!$D83="NT","NT",IF($H$98="NCT","NC",IF('P08'!$D83="NC","NC",IF($H$98="CT","C",'P08'!$D83))))</f>
        <v>NA</v>
      </c>
      <c r="P98" s="86" t="str">
        <f>IF('P09'!$D83="NT","NT",IF($H$98="NCT","NC",IF('P09'!$D83="NC","NC",IF($H$98="CT","C",'P09'!$D83))))</f>
        <v>NA</v>
      </c>
      <c r="Q98" s="86" t="str">
        <f>IF('P10'!$D83="NT","NT",IF($H$98="NCT","NC",IF('P10'!$D83="NC","NC",IF($H$98="CT","C",'P10'!$D83))))</f>
        <v>NC</v>
      </c>
      <c r="R98" s="86" t="str">
        <f>IF('P11'!$D83="NT","NT",IF($H$98="NCT","NC",IF('P11'!$D83="NC","NC",IF($H$98="CT","C",'P11'!$D83))))</f>
        <v>NA</v>
      </c>
      <c r="S98" s="86" t="str">
        <f>IF('P12'!$D83="NT","NT",IF($H$98="NCT","NC",IF('P12'!$D83="NC","NC",IF($H$98="CT","C",'P12'!$D83))))</f>
        <v>NA</v>
      </c>
      <c r="T98" s="86" t="str">
        <f>IF('P13'!$D83="NT","NT",IF($H$98="NCT","NC",IF('P13'!$D83="NC","NC",IF($H$98="CT","C",'P13'!$D83))))</f>
        <v>NA</v>
      </c>
      <c r="U98" s="86" t="str">
        <f>IF('P14'!$D83="NT","NT",IF($H$98="NCT","NC",IF('P14'!$D83="NC","NC",IF($H$98="CT","C",'P14'!$D83))))</f>
        <v>NA</v>
      </c>
      <c r="V98" s="86" t="str">
        <f>IF('P15'!$D83="NT","NT",IF($H$98="NCT","NC",IF('P15'!$D83="NC","NC",IF($H$98="CT","C",'P15'!$D83))))</f>
        <v>NA</v>
      </c>
      <c r="W98" s="71"/>
    </row>
    <row r="99" spans="1:23" ht="60">
      <c r="A99" s="124"/>
      <c r="B99" s="82" t="s">
        <v>386</v>
      </c>
      <c r="C99" s="34" t="s">
        <v>387</v>
      </c>
      <c r="D99" s="82" t="str">
        <f t="shared" si="21"/>
        <v>NA</v>
      </c>
      <c r="E99" s="87">
        <f t="shared" si="22"/>
        <v>0</v>
      </c>
      <c r="F99" s="95">
        <f t="shared" si="23"/>
        <v>0</v>
      </c>
      <c r="G99" s="88">
        <f t="shared" si="24"/>
        <v>15</v>
      </c>
      <c r="H99" s="86" t="str">
        <f>'P01'!$D84</f>
        <v>NA</v>
      </c>
      <c r="I99" s="86" t="str">
        <f>IF('P02'!$D84="NT","NT",IF($H$99="NCT","NC",IF('P02'!$D84="NC","NC",IF($H$99="CT","C",'P02'!$D84))))</f>
        <v>NA</v>
      </c>
      <c r="J99" s="86" t="str">
        <f>IF('P03'!$D84="NT","NT",IF($H$99="NCT","NC",IF('P03'!$D84="NC","NC",IF($H$99="CT","C",'P03'!$D84))))</f>
        <v>NA</v>
      </c>
      <c r="K99" s="86" t="str">
        <f>IF('P04'!$D84="NT","NT",IF($H$99="NCT","NC",IF('P04'!$D84="NC","NC",IF($H$99="CT","C",'P04'!$D84))))</f>
        <v>NA</v>
      </c>
      <c r="L99" s="86" t="str">
        <f>IF('P05'!$D84="NT","NT",IF($H$99="NCT","NC",IF('P05'!$D84="NC","NC",IF($H$99="CT","C",'P05'!$D84))))</f>
        <v>NA</v>
      </c>
      <c r="M99" s="86" t="str">
        <f>IF('P06'!$D84="NT","NT",IF($H$99="NCT","NC",IF('P06'!$D84="NC","NC",IF($H$99="CT","C",'P06'!$D84))))</f>
        <v>NA</v>
      </c>
      <c r="N99" s="86" t="str">
        <f>IF('P07'!$D84="NT","NT",IF($H$99="NCT","NC",IF('P07'!$D84="NC","NC",IF($H$99="CT","C",'P07'!$D84))))</f>
        <v>NA</v>
      </c>
      <c r="O99" s="86" t="str">
        <f>IF('P08'!$D84="NT","NT",IF($H$99="NCT","NC",IF('P08'!$D84="NC","NC",IF($H$99="CT","C",'P08'!$D84))))</f>
        <v>NA</v>
      </c>
      <c r="P99" s="86" t="str">
        <f>IF('P09'!$D84="NT","NT",IF($H$99="NCT","NC",IF('P09'!$D84="NC","NC",IF($H$99="CT","C",'P09'!$D84))))</f>
        <v>NA</v>
      </c>
      <c r="Q99" s="86" t="str">
        <f>IF('P10'!$D84="NT","NT",IF($H$99="NCT","NC",IF('P10'!$D84="NC","NC",IF($H$99="CT","C",'P10'!$D84))))</f>
        <v>NA</v>
      </c>
      <c r="R99" s="86" t="str">
        <f>IF('P11'!$D84="NT","NT",IF($H$99="NCT","NC",IF('P11'!$D84="NC","NC",IF($H$99="CT","C",'P11'!$D84))))</f>
        <v>NA</v>
      </c>
      <c r="S99" s="86" t="str">
        <f>IF('P12'!$D84="NT","NT",IF($H$99="NCT","NC",IF('P12'!$D84="NC","NC",IF($H$99="CT","C",'P12'!$D84))))</f>
        <v>NA</v>
      </c>
      <c r="T99" s="86" t="str">
        <f>IF('P13'!$D84="NT","NT",IF($H$99="NCT","NC",IF('P13'!$D84="NC","NC",IF($H$99="CT","C",'P13'!$D84))))</f>
        <v>NA</v>
      </c>
      <c r="U99" s="86" t="str">
        <f>IF('P14'!$D84="NT","NT",IF($H$99="NCT","NC",IF('P14'!$D84="NC","NC",IF($H$99="CT","C",'P14'!$D84))))</f>
        <v>NA</v>
      </c>
      <c r="V99" s="86" t="str">
        <f>IF('P15'!$D84="NT","NT",IF($H$99="NCT","NC",IF('P15'!$D84="NC","NC",IF($H$99="CT","C",'P15'!$D84))))</f>
        <v>NA</v>
      </c>
      <c r="W99" s="71"/>
    </row>
    <row r="100" spans="1:23" ht="105">
      <c r="A100" s="124"/>
      <c r="B100" s="82" t="s">
        <v>388</v>
      </c>
      <c r="C100" s="34" t="s">
        <v>389</v>
      </c>
      <c r="D100" s="82" t="str">
        <f t="shared" si="21"/>
        <v>NA</v>
      </c>
      <c r="E100" s="87">
        <f t="shared" si="22"/>
        <v>0</v>
      </c>
      <c r="F100" s="95">
        <f t="shared" si="23"/>
        <v>0</v>
      </c>
      <c r="G100" s="88">
        <f t="shared" si="24"/>
        <v>15</v>
      </c>
      <c r="H100" s="86" t="str">
        <f>'P01'!$D85</f>
        <v>NA</v>
      </c>
      <c r="I100" s="86" t="str">
        <f>IF('P02'!$D85="NT","NT",IF($H$100="NCT","NC",IF('P02'!$D85="NC","NC",IF($H$100="CT","C",'P02'!$D85))))</f>
        <v>NA</v>
      </c>
      <c r="J100" s="86" t="str">
        <f>IF('P03'!$D85="NT","NT",IF($H$100="NCT","NC",IF('P03'!$D85="NC","NC",IF($H$100="CT","C",'P03'!$D85))))</f>
        <v>NA</v>
      </c>
      <c r="K100" s="86" t="str">
        <f>IF('P04'!$D85="NT","NT",IF($H$100="NCT","NC",IF('P04'!$D85="NC","NC",IF($H$100="CT","C",'P04'!$D85))))</f>
        <v>NA</v>
      </c>
      <c r="L100" s="86" t="str">
        <f>IF('P05'!$D85="NT","NT",IF($H$100="NCT","NC",IF('P05'!$D85="NC","NC",IF($H$100="CT","C",'P05'!$D85))))</f>
        <v>NA</v>
      </c>
      <c r="M100" s="86" t="str">
        <f>IF('P06'!$D85="NT","NT",IF($H$100="NCT","NC",IF('P06'!$D85="NC","NC",IF($H$100="CT","C",'P06'!$D85))))</f>
        <v>NA</v>
      </c>
      <c r="N100" s="86" t="str">
        <f>IF('P07'!$D85="NT","NT",IF($H$100="NCT","NC",IF('P07'!$D85="NC","NC",IF($H$100="CT","C",'P07'!$D85))))</f>
        <v>NA</v>
      </c>
      <c r="O100" s="86" t="str">
        <f>IF('P08'!$D85="NT","NT",IF($H$100="NCT","NC",IF('P08'!$D85="NC","NC",IF($H$100="CT","C",'P08'!$D85))))</f>
        <v>NA</v>
      </c>
      <c r="P100" s="86" t="str">
        <f>IF('P09'!$D85="NT","NT",IF($H$100="NCT","NC",IF('P09'!$D85="NC","NC",IF($H$100="CT","C",'P09'!$D85))))</f>
        <v>NA</v>
      </c>
      <c r="Q100" s="86" t="str">
        <f>IF('P10'!$D85="NT","NT",IF($H$100="NCT","NC",IF('P10'!$D85="NC","NC",IF($H$100="CT","C",'P10'!$D85))))</f>
        <v>NA</v>
      </c>
      <c r="R100" s="86" t="str">
        <f>IF('P11'!$D85="NT","NT",IF($H$100="NCT","NC",IF('P11'!$D85="NC","NC",IF($H$100="CT","C",'P11'!$D85))))</f>
        <v>NA</v>
      </c>
      <c r="S100" s="86" t="str">
        <f>IF('P12'!$D85="NT","NT",IF($H$100="NCT","NC",IF('P12'!$D85="NC","NC",IF($H$100="CT","C",'P12'!$D85))))</f>
        <v>NA</v>
      </c>
      <c r="T100" s="86" t="str">
        <f>IF('P13'!$D85="NT","NT",IF($H$100="NCT","NC",IF('P13'!$D85="NC","NC",IF($H$100="CT","C",'P13'!$D85))))</f>
        <v>NA</v>
      </c>
      <c r="U100" s="86" t="str">
        <f>IF('P14'!$D85="NT","NT",IF($H$100="NCT","NC",IF('P14'!$D85="NC","NC",IF($H$100="CT","C",'P14'!$D85))))</f>
        <v>NA</v>
      </c>
      <c r="V100" s="86" t="str">
        <f>IF('P15'!$D85="NT","NT",IF($H$100="NCT","NC",IF('P15'!$D85="NC","NC",IF($H$100="CT","C",'P15'!$D85))))</f>
        <v>NA</v>
      </c>
      <c r="W100" s="71"/>
    </row>
    <row r="101" spans="1:23" ht="60">
      <c r="A101" s="124"/>
      <c r="B101" s="82" t="s">
        <v>390</v>
      </c>
      <c r="C101" s="34" t="s">
        <v>391</v>
      </c>
      <c r="D101" s="82" t="str">
        <f t="shared" si="21"/>
        <v>NC</v>
      </c>
      <c r="E101" s="87">
        <f t="shared" si="22"/>
        <v>0</v>
      </c>
      <c r="F101" s="95">
        <f t="shared" si="23"/>
        <v>2</v>
      </c>
      <c r="G101" s="88">
        <f t="shared" si="24"/>
        <v>13</v>
      </c>
      <c r="H101" s="86" t="str">
        <f>'P01'!$D86</f>
        <v>NA</v>
      </c>
      <c r="I101" s="86" t="str">
        <f>IF('P02'!$D86="NT","NT",IF($H$101="NCT","NC",IF('P02'!$D86="NC","NC",IF($H$101="CT","C",'P02'!$D86))))</f>
        <v>NC</v>
      </c>
      <c r="J101" s="86" t="str">
        <f>IF('P03'!$D86="NT","NT",IF($H$101="NCT","NC",IF('P03'!$D86="NC","NC",IF($H$101="CT","C",'P03'!$D86))))</f>
        <v>NA</v>
      </c>
      <c r="K101" s="86" t="str">
        <f>IF('P04'!$D86="NT","NT",IF($H$101="NCT","NC",IF('P04'!$D86="NC","NC",IF($H$101="CT","C",'P04'!$D86))))</f>
        <v>NA</v>
      </c>
      <c r="L101" s="86" t="str">
        <f>IF('P05'!$D86="NT","NT",IF($H$101="NCT","NC",IF('P05'!$D86="NC","NC",IF($H$101="CT","C",'P05'!$D86))))</f>
        <v>NA</v>
      </c>
      <c r="M101" s="86" t="str">
        <f>IF('P06'!$D86="NT","NT",IF($H$101="NCT","NC",IF('P06'!$D86="NC","NC",IF($H$101="CT","C",'P06'!$D86))))</f>
        <v>NA</v>
      </c>
      <c r="N101" s="86" t="str">
        <f>IF('P07'!$D86="NT","NT",IF($H$101="NCT","NC",IF('P07'!$D86="NC","NC",IF($H$101="CT","C",'P07'!$D86))))</f>
        <v>NA</v>
      </c>
      <c r="O101" s="86" t="str">
        <f>IF('P08'!$D86="NT","NT",IF($H$101="NCT","NC",IF('P08'!$D86="NC","NC",IF($H$101="CT","C",'P08'!$D86))))</f>
        <v>NA</v>
      </c>
      <c r="P101" s="86" t="str">
        <f>IF('P09'!$D86="NT","NT",IF($H$101="NCT","NC",IF('P09'!$D86="NC","NC",IF($H$101="CT","C",'P09'!$D86))))</f>
        <v>NA</v>
      </c>
      <c r="Q101" s="86" t="str">
        <f>IF('P10'!$D86="NT","NT",IF($H$101="NCT","NC",IF('P10'!$D86="NC","NC",IF($H$101="CT","C",'P10'!$D86))))</f>
        <v>NC</v>
      </c>
      <c r="R101" s="86" t="str">
        <f>IF('P11'!$D86="NT","NT",IF($H$101="NCT","NC",IF('P11'!$D86="NC","NC",IF($H$101="CT","C",'P11'!$D86))))</f>
        <v>NA</v>
      </c>
      <c r="S101" s="86" t="str">
        <f>IF('P12'!$D86="NT","NT",IF($H$101="NCT","NC",IF('P12'!$D86="NC","NC",IF($H$101="CT","C",'P12'!$D86))))</f>
        <v>NA</v>
      </c>
      <c r="T101" s="86" t="str">
        <f>IF('P13'!$D86="NT","NT",IF($H$101="NCT","NC",IF('P13'!$D86="NC","NC",IF($H$101="CT","C",'P13'!$D86))))</f>
        <v>NA</v>
      </c>
      <c r="U101" s="86" t="str">
        <f>IF('P14'!$D86="NT","NT",IF($H$101="NCT","NC",IF('P14'!$D86="NC","NC",IF($H$101="CT","C",'P14'!$D86))))</f>
        <v>NA</v>
      </c>
      <c r="V101" s="86" t="str">
        <f>IF('P15'!$D86="NT","NT",IF($H$101="NCT","NC",IF('P15'!$D86="NC","NC",IF($H$101="CT","C",'P15'!$D86))))</f>
        <v>NA</v>
      </c>
      <c r="W101" s="71"/>
    </row>
    <row r="102" spans="1:23">
      <c r="A102" s="89"/>
      <c r="B102" s="90"/>
      <c r="C102" s="90"/>
      <c r="D102" s="91"/>
      <c r="E102" s="92">
        <f>SUM(E89:E101)</f>
        <v>13</v>
      </c>
      <c r="F102" s="93">
        <f>SUM(F89:F101)</f>
        <v>18</v>
      </c>
      <c r="G102" s="94">
        <f>SUM(G89:G101)</f>
        <v>163</v>
      </c>
      <c r="H102" s="90"/>
      <c r="I102" s="90"/>
      <c r="J102" s="90"/>
      <c r="K102" s="90"/>
      <c r="L102" s="90"/>
      <c r="M102" s="90"/>
      <c r="N102" s="90"/>
      <c r="O102" s="90"/>
      <c r="P102" s="90"/>
      <c r="Q102" s="90"/>
      <c r="R102" s="90"/>
      <c r="S102" s="90"/>
      <c r="T102" s="90"/>
      <c r="U102" s="90"/>
      <c r="V102" s="90"/>
      <c r="W102" s="71"/>
    </row>
    <row r="103" spans="1:23" ht="60" customHeight="1">
      <c r="A103" s="123" t="s">
        <v>392</v>
      </c>
      <c r="B103" s="82" t="s">
        <v>393</v>
      </c>
      <c r="C103" s="34" t="s">
        <v>394</v>
      </c>
      <c r="D103" s="82" t="str">
        <f t="shared" si="21"/>
        <v>C</v>
      </c>
      <c r="E103" s="87">
        <f t="shared" ref="E103:E113" si="25">COUNTIF(H103:V103,"C")</f>
        <v>15</v>
      </c>
      <c r="F103" s="95">
        <f t="shared" ref="F103:F113" si="26">COUNTIF(H103:V103,"NC")</f>
        <v>0</v>
      </c>
      <c r="G103" s="88">
        <f t="shared" ref="G103:G113" si="27">COUNTIF(H103:V103,"NA")</f>
        <v>0</v>
      </c>
      <c r="H103" s="86" t="str">
        <f>'P01'!$D87</f>
        <v>C</v>
      </c>
      <c r="I103" s="86" t="str">
        <f>IF('P02'!$D87="NT","NT",IF($H$103="NCT","NC",IF('P02'!$D87="NC","NC",IF($H$103="CT","C",'P02'!$D87))))</f>
        <v>C</v>
      </c>
      <c r="J103" s="86" t="str">
        <f>IF('P03'!$D87="NT","NT",IF($H$103="NCT","NC",IF('P03'!$D87="NC","NC",IF($H$103="CT","C",'P03'!$D87))))</f>
        <v>C</v>
      </c>
      <c r="K103" s="86" t="str">
        <f>IF('P04'!$D87="NT","NT",IF($H$103="NCT","NC",IF('P04'!$D87="NC","NC",IF($H$103="CT","C",'P04'!$D87))))</f>
        <v>C</v>
      </c>
      <c r="L103" s="86" t="str">
        <f>IF('P05'!$D87="NT","NT",IF($H$103="NCT","NC",IF('P05'!$D87="NC","NC",IF($H$103="CT","C",'P05'!$D87))))</f>
        <v>C</v>
      </c>
      <c r="M103" s="86" t="str">
        <f>IF('P06'!$D87="NT","NT",IF($H$103="NCT","NC",IF('P06'!$D87="NC","NC",IF($H$103="CT","C",'P06'!$D87))))</f>
        <v>C</v>
      </c>
      <c r="N103" s="86" t="str">
        <f>IF('P07'!$D87="NT","NT",IF($H$103="NCT","NC",IF('P07'!$D87="NC","NC",IF($H$103="CT","C",'P07'!$D87))))</f>
        <v>C</v>
      </c>
      <c r="O103" s="86" t="str">
        <f>IF('P08'!$D87="NT","NT",IF($H$103="NCT","NC",IF('P08'!$D87="NC","NC",IF($H$103="CT","C",'P08'!$D87))))</f>
        <v>C</v>
      </c>
      <c r="P103" s="86" t="str">
        <f>IF('P09'!$D87="NT","NT",IF($H$103="NCT","NC",IF('P09'!$D87="NC","NC",IF($H$103="CT","C",'P09'!$D87))))</f>
        <v>C</v>
      </c>
      <c r="Q103" s="86" t="str">
        <f>IF('P10'!$D87="NT","NT",IF($H$103="NCT","NC",IF('P10'!$D87="NC","NC",IF($H$103="CT","C",'P10'!$D87))))</f>
        <v>C</v>
      </c>
      <c r="R103" s="86" t="str">
        <f>IF('P11'!$D87="NT","NT",IF($H$103="NCT","NC",IF('P11'!$D87="NC","NC",IF($H$103="CT","C",'P11'!$D87))))</f>
        <v>C</v>
      </c>
      <c r="S103" s="86" t="str">
        <f>IF('P12'!$D87="NT","NT",IF($H$103="NCT","NC",IF('P12'!$D87="NC","NC",IF($H$103="CT","C",'P12'!$D87))))</f>
        <v>C</v>
      </c>
      <c r="T103" s="86" t="str">
        <f>IF('P13'!$D87="NT","NT",IF($H$103="NCT","NC",IF('P13'!$D87="NC","NC",IF($H$103="CT","C",'P13'!$D87))))</f>
        <v>C</v>
      </c>
      <c r="U103" s="86" t="str">
        <f>IF('P14'!$D87="NT","NT",IF($H$103="NCT","NC",IF('P14'!$D87="NC","NC",IF($H$103="CT","C",'P14'!$D87))))</f>
        <v>C</v>
      </c>
      <c r="V103" s="86" t="str">
        <f>IF('P15'!$D87="NT","NT",IF($H$103="NCT","NC",IF('P15'!$D87="NC","NC",IF($H$103="CT","C",'P15'!$D87))))</f>
        <v>C</v>
      </c>
      <c r="W103" s="71"/>
    </row>
    <row r="104" spans="1:23" ht="60">
      <c r="A104" s="124"/>
      <c r="B104" s="82" t="s">
        <v>395</v>
      </c>
      <c r="C104" s="34" t="s">
        <v>396</v>
      </c>
      <c r="D104" s="82" t="str">
        <f t="shared" si="21"/>
        <v>C</v>
      </c>
      <c r="E104" s="87">
        <f t="shared" si="25"/>
        <v>15</v>
      </c>
      <c r="F104" s="95">
        <f t="shared" si="26"/>
        <v>0</v>
      </c>
      <c r="G104" s="88">
        <f t="shared" si="27"/>
        <v>0</v>
      </c>
      <c r="H104" s="86" t="str">
        <f>'P01'!$D88</f>
        <v>C</v>
      </c>
      <c r="I104" s="86" t="str">
        <f>IF('P02'!$D88="NT","NT",IF($H$104="NCT","NC",IF('P02'!$D88="NC","NC",IF($H$104="CT","C",'P02'!$D88))))</f>
        <v>C</v>
      </c>
      <c r="J104" s="86" t="str">
        <f>IF('P03'!$D88="NT","NT",IF($H$104="NCT","NC",IF('P03'!$D88="NC","NC",IF($H$104="CT","C",'P03'!$D88))))</f>
        <v>C</v>
      </c>
      <c r="K104" s="86" t="str">
        <f>IF('P04'!$D88="NT","NT",IF($H$104="NCT","NC",IF('P04'!$D88="NC","NC",IF($H$104="CT","C",'P04'!$D88))))</f>
        <v>C</v>
      </c>
      <c r="L104" s="86" t="str">
        <f>IF('P05'!$D88="NT","NT",IF($H$104="NCT","NC",IF('P05'!$D88="NC","NC",IF($H$104="CT","C",'P05'!$D88))))</f>
        <v>C</v>
      </c>
      <c r="M104" s="86" t="str">
        <f>IF('P06'!$D88="NT","NT",IF($H$104="NCT","NC",IF('P06'!$D88="NC","NC",IF($H$104="CT","C",'P06'!$D88))))</f>
        <v>C</v>
      </c>
      <c r="N104" s="86" t="str">
        <f>IF('P07'!$D88="NT","NT",IF($H$104="NCT","NC",IF('P07'!$D88="NC","NC",IF($H$104="CT","C",'P07'!$D88))))</f>
        <v>C</v>
      </c>
      <c r="O104" s="86" t="str">
        <f>IF('P08'!$D88="NT","NT",IF($H$104="NCT","NC",IF('P08'!$D88="NC","NC",IF($H$104="CT","C",'P08'!$D88))))</f>
        <v>C</v>
      </c>
      <c r="P104" s="86" t="str">
        <f>IF('P09'!$D88="NT","NT",IF($H$104="NCT","NC",IF('P09'!$D88="NC","NC",IF($H$104="CT","C",'P09'!$D88))))</f>
        <v>C</v>
      </c>
      <c r="Q104" s="86" t="str">
        <f>IF('P10'!$D88="NT","NT",IF($H$104="NCT","NC",IF('P10'!$D88="NC","NC",IF($H$104="CT","C",'P10'!$D88))))</f>
        <v>C</v>
      </c>
      <c r="R104" s="86" t="str">
        <f>IF('P11'!$D88="NT","NT",IF($H$104="NCT","NC",IF('P11'!$D88="NC","NC",IF($H$104="CT","C",'P11'!$D88))))</f>
        <v>C</v>
      </c>
      <c r="S104" s="86" t="str">
        <f>IF('P12'!$D88="NT","NT",IF($H$104="NCT","NC",IF('P12'!$D88="NC","NC",IF($H$104="CT","C",'P12'!$D88))))</f>
        <v>C</v>
      </c>
      <c r="T104" s="86" t="str">
        <f>IF('P13'!$D88="NT","NT",IF($H$104="NCT","NC",IF('P13'!$D88="NC","NC",IF($H$104="CT","C",'P13'!$D88))))</f>
        <v>C</v>
      </c>
      <c r="U104" s="86" t="str">
        <f>IF('P14'!$D88="NT","NT",IF($H$104="NCT","NC",IF('P14'!$D88="NC","NC",IF($H$104="CT","C",'P14'!$D88))))</f>
        <v>C</v>
      </c>
      <c r="V104" s="86" t="str">
        <f>IF('P15'!$D88="NT","NT",IF($H$104="NCT","NC",IF('P15'!$D88="NC","NC",IF($H$104="CT","C",'P15'!$D88))))</f>
        <v>C</v>
      </c>
      <c r="W104" s="71"/>
    </row>
    <row r="105" spans="1:23" ht="30">
      <c r="A105" s="124"/>
      <c r="B105" s="82" t="s">
        <v>397</v>
      </c>
      <c r="C105" s="34" t="s">
        <v>398</v>
      </c>
      <c r="D105" s="82" t="str">
        <f t="shared" si="21"/>
        <v>C</v>
      </c>
      <c r="E105" s="87">
        <f t="shared" si="25"/>
        <v>1</v>
      </c>
      <c r="F105" s="95">
        <f t="shared" si="26"/>
        <v>0</v>
      </c>
      <c r="G105" s="88">
        <f t="shared" si="27"/>
        <v>14</v>
      </c>
      <c r="H105" s="86" t="str">
        <f>'P01'!$D89</f>
        <v>NA</v>
      </c>
      <c r="I105" s="86" t="str">
        <f>IF('P02'!$D89="NT","NT",IF($H$105="NCT","NC",IF('P02'!$D89="NC","NC",IF($H$105="CT","C",'P02'!$D89))))</f>
        <v>NA</v>
      </c>
      <c r="J105" s="86" t="str">
        <f>IF('P03'!$D89="NT","NT",IF($H$105="NCT","NC",IF('P03'!$D89="NC","NC",IF($H$105="CT","C",'P03'!$D89))))</f>
        <v>NA</v>
      </c>
      <c r="K105" s="86" t="str">
        <f>IF('P04'!$D89="NT","NT",IF($H$105="NCT","NC",IF('P04'!$D89="NC","NC",IF($H$105="CT","C",'P04'!$D89))))</f>
        <v>NA</v>
      </c>
      <c r="L105" s="86" t="str">
        <f>IF('P05'!$D89="NT","NT",IF($H$105="NCT","NC",IF('P05'!$D89="NC","NC",IF($H$105="CT","C",'P05'!$D89))))</f>
        <v>C</v>
      </c>
      <c r="M105" s="86" t="str">
        <f>IF('P06'!$D89="NT","NT",IF($H$105="NCT","NC",IF('P06'!$D89="NC","NC",IF($H$105="CT","C",'P06'!$D89))))</f>
        <v>NA</v>
      </c>
      <c r="N105" s="86" t="str">
        <f>IF('P07'!$D89="NT","NT",IF($H$105="NCT","NC",IF('P07'!$D89="NC","NC",IF($H$105="CT","C",'P07'!$D89))))</f>
        <v>NA</v>
      </c>
      <c r="O105" s="86" t="str">
        <f>IF('P08'!$D89="NT","NT",IF($H$105="NCT","NC",IF('P08'!$D89="NC","NC",IF($H$105="CT","C",'P08'!$D89))))</f>
        <v>NA</v>
      </c>
      <c r="P105" s="86" t="str">
        <f>IF('P09'!$D89="NT","NT",IF($H$105="NCT","NC",IF('P09'!$D89="NC","NC",IF($H$105="CT","C",'P09'!$D89))))</f>
        <v>NA</v>
      </c>
      <c r="Q105" s="86" t="str">
        <f>IF('P10'!$D89="NT","NT",IF($H$105="NCT","NC",IF('P10'!$D89="NC","NC",IF($H$105="CT","C",'P10'!$D89))))</f>
        <v>NA</v>
      </c>
      <c r="R105" s="86" t="str">
        <f>IF('P11'!$D89="NT","NT",IF($H$105="NCT","NC",IF('P11'!$D89="NC","NC",IF($H$105="CT","C",'P11'!$D89))))</f>
        <v>NA</v>
      </c>
      <c r="S105" s="86" t="str">
        <f>IF('P12'!$D89="NT","NT",IF($H$105="NCT","NC",IF('P12'!$D89="NC","NC",IF($H$105="CT","C",'P12'!$D89))))</f>
        <v>NA</v>
      </c>
      <c r="T105" s="86" t="str">
        <f>IF('P13'!$D89="NT","NT",IF($H$105="NCT","NC",IF('P13'!$D89="NC","NC",IF($H$105="CT","C",'P13'!$D89))))</f>
        <v>NA</v>
      </c>
      <c r="U105" s="86" t="str">
        <f>IF('P14'!$D89="NT","NT",IF($H$105="NCT","NC",IF('P14'!$D89="NC","NC",IF($H$105="CT","C",'P14'!$D89))))</f>
        <v>NA</v>
      </c>
      <c r="V105" s="86" t="str">
        <f>IF('P15'!$D89="NT","NT",IF($H$105="NCT","NC",IF('P15'!$D89="NC","NC",IF($H$105="CT","C",'P15'!$D89))))</f>
        <v>NA</v>
      </c>
      <c r="W105" s="71"/>
    </row>
    <row r="106" spans="1:23" ht="45">
      <c r="A106" s="124"/>
      <c r="B106" s="82" t="s">
        <v>399</v>
      </c>
      <c r="C106" s="34" t="s">
        <v>400</v>
      </c>
      <c r="D106" s="82" t="str">
        <f t="shared" si="21"/>
        <v>C</v>
      </c>
      <c r="E106" s="87">
        <f t="shared" si="25"/>
        <v>15</v>
      </c>
      <c r="F106" s="95">
        <f t="shared" si="26"/>
        <v>0</v>
      </c>
      <c r="G106" s="88">
        <f t="shared" si="27"/>
        <v>0</v>
      </c>
      <c r="H106" s="86" t="str">
        <f>'P01'!$D90</f>
        <v>C</v>
      </c>
      <c r="I106" s="86" t="str">
        <f>IF('P02'!$D90="NT","NT",IF($H$106="NCT","NC",IF('P02'!$D90="NC","NC",IF($H$106="CT","C",'P02'!$D90))))</f>
        <v>C</v>
      </c>
      <c r="J106" s="86" t="str">
        <f>IF('P03'!$D90="NT","NT",IF($H$106="NCT","NC",IF('P03'!$D90="NC","NC",IF($H$106="CT","C",'P03'!$D90))))</f>
        <v>C</v>
      </c>
      <c r="K106" s="86" t="str">
        <f>IF('P04'!$D90="NT","NT",IF($H$106="NCT","NC",IF('P04'!$D90="NC","NC",IF($H$106="CT","C",'P04'!$D90))))</f>
        <v>C</v>
      </c>
      <c r="L106" s="86" t="str">
        <f>IF('P05'!$D90="NT","NT",IF($H$106="NCT","NC",IF('P05'!$D90="NC","NC",IF($H$106="CT","C",'P05'!$D90))))</f>
        <v>C</v>
      </c>
      <c r="M106" s="86" t="str">
        <f>IF('P06'!$D90="NT","NT",IF($H$106="NCT","NC",IF('P06'!$D90="NC","NC",IF($H$106="CT","C",'P06'!$D90))))</f>
        <v>C</v>
      </c>
      <c r="N106" s="86" t="str">
        <f>IF('P07'!$D90="NT","NT",IF($H$106="NCT","NC",IF('P07'!$D90="NC","NC",IF($H$106="CT","C",'P07'!$D90))))</f>
        <v>C</v>
      </c>
      <c r="O106" s="86" t="str">
        <f>IF('P08'!$D90="NT","NT",IF($H$106="NCT","NC",IF('P08'!$D90="NC","NC",IF($H$106="CT","C",'P08'!$D90))))</f>
        <v>C</v>
      </c>
      <c r="P106" s="86" t="str">
        <f>IF('P09'!$D90="NT","NT",IF($H$106="NCT","NC",IF('P09'!$D90="NC","NC",IF($H$106="CT","C",'P09'!$D90))))</f>
        <v>C</v>
      </c>
      <c r="Q106" s="86" t="str">
        <f>IF('P10'!$D90="NT","NT",IF($H$106="NCT","NC",IF('P10'!$D90="NC","NC",IF($H$106="CT","C",'P10'!$D90))))</f>
        <v>C</v>
      </c>
      <c r="R106" s="86" t="str">
        <f>IF('P11'!$D90="NT","NT",IF($H$106="NCT","NC",IF('P11'!$D90="NC","NC",IF($H$106="CT","C",'P11'!$D90))))</f>
        <v>C</v>
      </c>
      <c r="S106" s="86" t="str">
        <f>IF('P12'!$D90="NT","NT",IF($H$106="NCT","NC",IF('P12'!$D90="NC","NC",IF($H$106="CT","C",'P12'!$D90))))</f>
        <v>C</v>
      </c>
      <c r="T106" s="86" t="str">
        <f>IF('P13'!$D90="NT","NT",IF($H$106="NCT","NC",IF('P13'!$D90="NC","NC",IF($H$106="CT","C",'P13'!$D90))))</f>
        <v>C</v>
      </c>
      <c r="U106" s="86" t="str">
        <f>IF('P14'!$D90="NT","NT",IF($H$106="NCT","NC",IF('P14'!$D90="NC","NC",IF($H$106="CT","C",'P14'!$D90))))</f>
        <v>C</v>
      </c>
      <c r="V106" s="86" t="str">
        <f>IF('P15'!$D90="NT","NT",IF($H$106="NCT","NC",IF('P15'!$D90="NC","NC",IF($H$106="CT","C",'P15'!$D90))))</f>
        <v>C</v>
      </c>
      <c r="W106" s="71"/>
    </row>
    <row r="107" spans="1:23" ht="45">
      <c r="A107" s="124"/>
      <c r="B107" s="82" t="s">
        <v>401</v>
      </c>
      <c r="C107" s="34" t="s">
        <v>402</v>
      </c>
      <c r="D107" s="82" t="str">
        <f t="shared" si="21"/>
        <v>C</v>
      </c>
      <c r="E107" s="87">
        <f t="shared" si="25"/>
        <v>15</v>
      </c>
      <c r="F107" s="95">
        <f t="shared" si="26"/>
        <v>0</v>
      </c>
      <c r="G107" s="88">
        <f t="shared" si="27"/>
        <v>0</v>
      </c>
      <c r="H107" s="86" t="str">
        <f>'P01'!$D91</f>
        <v>C</v>
      </c>
      <c r="I107" s="86" t="str">
        <f>IF('P02'!$D91="NT","NT",IF($H$107="NCT","NC",IF('P02'!$D91="NC","NC",IF($H$107="CT","C",'P02'!$D91))))</f>
        <v>C</v>
      </c>
      <c r="J107" s="86" t="str">
        <f>IF('P03'!$D91="NT","NT",IF($H$107="NCT","NC",IF('P03'!$D91="NC","NC",IF($H$107="CT","C",'P03'!$D91))))</f>
        <v>C</v>
      </c>
      <c r="K107" s="86" t="str">
        <f>IF('P04'!$D91="NT","NT",IF($H$107="NCT","NC",IF('P04'!$D91="NC","NC",IF($H$107="CT","C",'P04'!$D91))))</f>
        <v>C</v>
      </c>
      <c r="L107" s="86" t="str">
        <f>IF('P05'!$D91="NT","NT",IF($H$107="NCT","NC",IF('P05'!$D91="NC","NC",IF($H$107="CT","C",'P05'!$D91))))</f>
        <v>C</v>
      </c>
      <c r="M107" s="86" t="str">
        <f>IF('P06'!$D91="NT","NT",IF($H$107="NCT","NC",IF('P06'!$D91="NC","NC",IF($H$107="CT","C",'P06'!$D91))))</f>
        <v>C</v>
      </c>
      <c r="N107" s="86" t="str">
        <f>IF('P07'!$D91="NT","NT",IF($H$107="NCT","NC",IF('P07'!$D91="NC","NC",IF($H$107="CT","C",'P07'!$D91))))</f>
        <v>C</v>
      </c>
      <c r="O107" s="86" t="str">
        <f>IF('P08'!$D91="NT","NT",IF($H$107="NCT","NC",IF('P08'!$D91="NC","NC",IF($H$107="CT","C",'P08'!$D91))))</f>
        <v>C</v>
      </c>
      <c r="P107" s="86" t="str">
        <f>IF('P09'!$D91="NT","NT",IF($H$107="NCT","NC",IF('P09'!$D91="NC","NC",IF($H$107="CT","C",'P09'!$D91))))</f>
        <v>C</v>
      </c>
      <c r="Q107" s="86" t="str">
        <f>IF('P10'!$D91="NT","NT",IF($H$107="NCT","NC",IF('P10'!$D91="NC","NC",IF($H$107="CT","C",'P10'!$D91))))</f>
        <v>C</v>
      </c>
      <c r="R107" s="86" t="str">
        <f>IF('P11'!$D91="NT","NT",IF($H$107="NCT","NC",IF('P11'!$D91="NC","NC",IF($H$107="CT","C",'P11'!$D91))))</f>
        <v>C</v>
      </c>
      <c r="S107" s="86" t="str">
        <f>IF('P12'!$D91="NT","NT",IF($H$107="NCT","NC",IF('P12'!$D91="NC","NC",IF($H$107="CT","C",'P12'!$D91))))</f>
        <v>C</v>
      </c>
      <c r="T107" s="86" t="str">
        <f>IF('P13'!$D91="NT","NT",IF($H$107="NCT","NC",IF('P13'!$D91="NC","NC",IF($H$107="CT","C",'P13'!$D91))))</f>
        <v>C</v>
      </c>
      <c r="U107" s="86" t="str">
        <f>IF('P14'!$D91="NT","NT",IF($H$107="NCT","NC",IF('P14'!$D91="NC","NC",IF($H$107="CT","C",'P14'!$D91))))</f>
        <v>C</v>
      </c>
      <c r="V107" s="86" t="str">
        <f>IF('P15'!$D91="NT","NT",IF($H$107="NCT","NC",IF('P15'!$D91="NC","NC",IF($H$107="CT","C",'P15'!$D91))))</f>
        <v>C</v>
      </c>
      <c r="W107" s="71"/>
    </row>
    <row r="108" spans="1:23" ht="90">
      <c r="A108" s="124"/>
      <c r="B108" s="82" t="s">
        <v>403</v>
      </c>
      <c r="C108" s="34" t="s">
        <v>404</v>
      </c>
      <c r="D108" s="82" t="str">
        <f t="shared" si="21"/>
        <v>NC</v>
      </c>
      <c r="E108" s="87">
        <f t="shared" si="25"/>
        <v>0</v>
      </c>
      <c r="F108" s="95">
        <f t="shared" si="26"/>
        <v>14</v>
      </c>
      <c r="G108" s="88">
        <f t="shared" si="27"/>
        <v>0</v>
      </c>
      <c r="H108" s="86" t="str">
        <f>'P01'!$D92</f>
        <v>NCT</v>
      </c>
      <c r="I108" s="86" t="str">
        <f>IF('P02'!$D92="NT","NT",IF($H$108="NCT","NC",IF('P02'!$D92="NC","NC",IF($H$108="CT","C",'P02'!$D92))))</f>
        <v>NC</v>
      </c>
      <c r="J108" s="86" t="str">
        <f>IF('P03'!$D92="NT","NT",IF($H$108="NCT","NC",IF('P03'!$D92="NC","NC",IF($H$108="CT","C",'P03'!$D92))))</f>
        <v>NC</v>
      </c>
      <c r="K108" s="86" t="str">
        <f>IF('P04'!$D92="NT","NT",IF($H$108="NCT","NC",IF('P04'!$D92="NC","NC",IF($H$108="CT","C",'P04'!$D92))))</f>
        <v>NC</v>
      </c>
      <c r="L108" s="86" t="str">
        <f>IF('P05'!$D92="NT","NT",IF($H$108="NCT","NC",IF('P05'!$D92="NC","NC",IF($H$108="CT","C",'P05'!$D92))))</f>
        <v>NC</v>
      </c>
      <c r="M108" s="86" t="str">
        <f>IF('P06'!$D92="NT","NT",IF($H$108="NCT","NC",IF('P06'!$D92="NC","NC",IF($H$108="CT","C",'P06'!$D92))))</f>
        <v>NC</v>
      </c>
      <c r="N108" s="86" t="str">
        <f>IF('P07'!$D92="NT","NT",IF($H$108="NCT","NC",IF('P07'!$D92="NC","NC",IF($H$108="CT","C",'P07'!$D92))))</f>
        <v>NC</v>
      </c>
      <c r="O108" s="86" t="str">
        <f>IF('P08'!$D92="NT","NT",IF($H$108="NCT","NC",IF('P08'!$D92="NC","NC",IF($H$108="CT","C",'P08'!$D92))))</f>
        <v>NC</v>
      </c>
      <c r="P108" s="86" t="str">
        <f>IF('P09'!$D92="NT","NT",IF($H$108="NCT","NC",IF('P09'!$D92="NC","NC",IF($H$108="CT","C",'P09'!$D92))))</f>
        <v>NC</v>
      </c>
      <c r="Q108" s="86" t="str">
        <f>IF('P10'!$D92="NT","NT",IF($H$108="NCT","NC",IF('P10'!$D92="NC","NC",IF($H$108="CT","C",'P10'!$D92))))</f>
        <v>NC</v>
      </c>
      <c r="R108" s="86" t="str">
        <f>IF('P11'!$D92="NT","NT",IF($H$108="NCT","NC",IF('P11'!$D92="NC","NC",IF($H$108="CT","C",'P11'!$D92))))</f>
        <v>NC</v>
      </c>
      <c r="S108" s="86" t="str">
        <f>IF('P12'!$D92="NT","NT",IF($H$108="NCT","NC",IF('P12'!$D92="NC","NC",IF($H$108="CT","C",'P12'!$D92))))</f>
        <v>NC</v>
      </c>
      <c r="T108" s="86" t="str">
        <f>IF('P13'!$D92="NT","NT",IF($H$108="NCT","NC",IF('P13'!$D92="NC","NC",IF($H$108="CT","C",'P13'!$D92))))</f>
        <v>NC</v>
      </c>
      <c r="U108" s="86" t="str">
        <f>IF('P14'!$D92="NT","NT",IF($H$108="NCT","NC",IF('P14'!$D92="NC","NC",IF($H$108="CT","C",'P14'!$D92))))</f>
        <v>NC</v>
      </c>
      <c r="V108" s="86" t="str">
        <f>IF('P15'!$D92="NT","NT",IF($H$108="NCT","NC",IF('P15'!$D92="NC","NC",IF($H$108="CT","C",'P15'!$D92))))</f>
        <v>NC</v>
      </c>
      <c r="W108" s="71"/>
    </row>
    <row r="109" spans="1:23" ht="60">
      <c r="A109" s="124"/>
      <c r="B109" s="82" t="s">
        <v>405</v>
      </c>
      <c r="C109" s="34" t="s">
        <v>406</v>
      </c>
      <c r="D109" s="82" t="str">
        <f t="shared" si="21"/>
        <v>NC</v>
      </c>
      <c r="E109" s="87">
        <f t="shared" si="25"/>
        <v>0</v>
      </c>
      <c r="F109" s="95">
        <f t="shared" si="26"/>
        <v>14</v>
      </c>
      <c r="G109" s="88">
        <f t="shared" si="27"/>
        <v>0</v>
      </c>
      <c r="H109" s="96" t="str">
        <f>'P01'!$D93</f>
        <v>NCT</v>
      </c>
      <c r="I109" s="86" t="str">
        <f>IF('P02'!$D93="NT","NT",IF($H$109="NCT","NC",IF('P02'!$D93="NC","NC",IF($H$109="CT","C",'P02'!$D93))))</f>
        <v>NC</v>
      </c>
      <c r="J109" s="86" t="str">
        <f>IF('P03'!$D93="NT","NT",IF($H$109="NCT","NC",IF('P03'!$D93="NC","NC",IF($H$109="CT","C",'P03'!$D93))))</f>
        <v>NC</v>
      </c>
      <c r="K109" s="86" t="str">
        <f>IF('P04'!$D93="NT","NT",IF($H$109="NCT","NC",IF('P04'!$D93="NC","NC",IF($H$109="CT","C",'P04'!$D93))))</f>
        <v>NC</v>
      </c>
      <c r="L109" s="86" t="str">
        <f>IF('P05'!$D93="NT","NT",IF($H$109="NCT","NC",IF('P05'!$D93="NC","NC",IF($H$109="CT","C",'P05'!$D93))))</f>
        <v>NC</v>
      </c>
      <c r="M109" s="86" t="str">
        <f>IF('P06'!$D93="NT","NT",IF($H$109="NCT","NC",IF('P06'!$D93="NC","NC",IF($H$109="CT","C",'P06'!$D93))))</f>
        <v>NC</v>
      </c>
      <c r="N109" s="86" t="str">
        <f>IF('P07'!$D93="NT","NT",IF($H$109="NCT","NC",IF('P07'!$D93="NC","NC",IF($H$109="CT","C",'P07'!$D93))))</f>
        <v>NC</v>
      </c>
      <c r="O109" s="86" t="str">
        <f>IF('P08'!$D93="NT","NT",IF($H$109="NCT","NC",IF('P08'!$D93="NC","NC",IF($H$109="CT","C",'P08'!$D93))))</f>
        <v>NC</v>
      </c>
      <c r="P109" s="86" t="str">
        <f>IF('P09'!$D93="NT","NT",IF($H$109="NCT","NC",IF('P09'!$D93="NC","NC",IF($H$109="CT","C",'P09'!$D93))))</f>
        <v>NC</v>
      </c>
      <c r="Q109" s="86" t="str">
        <f>IF('P10'!$D93="NT","NT",IF($H$109="NCT","NC",IF('P10'!$D93="NC","NC",IF($H$109="CT","C",'P10'!$D93))))</f>
        <v>NC</v>
      </c>
      <c r="R109" s="86" t="str">
        <f>IF('P11'!$D93="NT","NT",IF($H$109="NCT","NC",IF('P11'!$D93="NC","NC",IF($H$109="CT","C",'P11'!$D93))))</f>
        <v>NC</v>
      </c>
      <c r="S109" s="86" t="str">
        <f>IF('P12'!$D93="NT","NT",IF($H$109="NCT","NC",IF('P12'!$D93="NC","NC",IF($H$109="CT","C",'P12'!$D93))))</f>
        <v>NC</v>
      </c>
      <c r="T109" s="86" t="str">
        <f>IF('P13'!$D93="NT","NT",IF($H$109="NCT","NC",IF('P13'!$D93="NC","NC",IF($H$109="CT","C",'P13'!$D93))))</f>
        <v>NC</v>
      </c>
      <c r="U109" s="86" t="str">
        <f>IF('P14'!$D93="NT","NT",IF($H$109="NCT","NC",IF('P14'!$D93="NC","NC",IF($H$109="CT","C",'P14'!$D93))))</f>
        <v>NC</v>
      </c>
      <c r="V109" s="86" t="str">
        <f>IF('P15'!$D93="NT","NT",IF($H$109="NCT","NC",IF('P15'!$D93="NC","NC",IF($H$109="CT","C",'P15'!$D93))))</f>
        <v>NC</v>
      </c>
      <c r="W109" s="71"/>
    </row>
    <row r="110" spans="1:23" ht="30">
      <c r="A110" s="124"/>
      <c r="B110" s="82" t="s">
        <v>407</v>
      </c>
      <c r="C110" s="34" t="s">
        <v>408</v>
      </c>
      <c r="D110" s="82" t="str">
        <f t="shared" si="21"/>
        <v>C</v>
      </c>
      <c r="E110" s="87">
        <f t="shared" si="25"/>
        <v>15</v>
      </c>
      <c r="F110" s="95">
        <f t="shared" si="26"/>
        <v>0</v>
      </c>
      <c r="G110" s="88">
        <f t="shared" si="27"/>
        <v>0</v>
      </c>
      <c r="H110" s="86" t="str">
        <f>'P01'!$D94</f>
        <v>C</v>
      </c>
      <c r="I110" s="86" t="str">
        <f>IF('P02'!$D94="NT","NT",IF($H$110="NCT","NC",IF('P02'!$D94="NC","NC",IF($H$110="CT","C",'P02'!$D94))))</f>
        <v>C</v>
      </c>
      <c r="J110" s="86" t="str">
        <f>IF('P03'!$D94="NT","NT",IF($H$110="NCT","NC",IF('P03'!$D94="NC","NC",IF($H$110="CT","C",'P03'!$D94))))</f>
        <v>C</v>
      </c>
      <c r="K110" s="86" t="str">
        <f>IF('P04'!$D94="NT","NT",IF($H$110="NCT","NC",IF('P04'!$D94="NC","NC",IF($H$110="CT","C",'P04'!$D94))))</f>
        <v>C</v>
      </c>
      <c r="L110" s="86" t="str">
        <f>IF('P05'!$D94="NT","NT",IF($H$110="NCT","NC",IF('P05'!$D94="NC","NC",IF($H$110="CT","C",'P05'!$D94))))</f>
        <v>C</v>
      </c>
      <c r="M110" s="86" t="str">
        <f>IF('P06'!$D94="NT","NT",IF($H$110="NCT","NC",IF('P06'!$D94="NC","NC",IF($H$110="CT","C",'P06'!$D94))))</f>
        <v>C</v>
      </c>
      <c r="N110" s="86" t="str">
        <f>IF('P07'!$D94="NT","NT",IF($H$110="NCT","NC",IF('P07'!$D94="NC","NC",IF($H$110="CT","C",'P07'!$D94))))</f>
        <v>C</v>
      </c>
      <c r="O110" s="86" t="str">
        <f>IF('P08'!$D94="NT","NT",IF($H$110="NCT","NC",IF('P08'!$D94="NC","NC",IF($H$110="CT","C",'P08'!$D94))))</f>
        <v>C</v>
      </c>
      <c r="P110" s="86" t="str">
        <f>IF('P09'!$D94="NT","NT",IF($H$110="NCT","NC",IF('P09'!$D94="NC","NC",IF($H$110="CT","C",'P09'!$D94))))</f>
        <v>C</v>
      </c>
      <c r="Q110" s="86" t="str">
        <f>IF('P10'!$D94="NT","NT",IF($H$110="NCT","NC",IF('P10'!$D94="NC","NC",IF($H$110="CT","C",'P10'!$D94))))</f>
        <v>C</v>
      </c>
      <c r="R110" s="86" t="str">
        <f>IF('P11'!$D94="NT","NT",IF($H$110="NCT","NC",IF('P11'!$D94="NC","NC",IF($H$110="CT","C",'P11'!$D94))))</f>
        <v>C</v>
      </c>
      <c r="S110" s="86" t="str">
        <f>IF('P12'!$D94="NT","NT",IF($H$110="NCT","NC",IF('P12'!$D94="NC","NC",IF($H$110="CT","C",'P12'!$D94))))</f>
        <v>C</v>
      </c>
      <c r="T110" s="86" t="str">
        <f>IF('P13'!$D94="NT","NT",IF($H$110="NCT","NC",IF('P13'!$D94="NC","NC",IF($H$110="CT","C",'P13'!$D94))))</f>
        <v>C</v>
      </c>
      <c r="U110" s="86" t="str">
        <f>IF('P14'!$D94="NT","NT",IF($H$110="NCT","NC",IF('P14'!$D94="NC","NC",IF($H$110="CT","C",'P14'!$D94))))</f>
        <v>C</v>
      </c>
      <c r="V110" s="86" t="str">
        <f>IF('P15'!$D94="NT","NT",IF($H$110="NCT","NC",IF('P15'!$D94="NC","NC",IF($H$110="CT","C",'P15'!$D94))))</f>
        <v>C</v>
      </c>
      <c r="W110" s="71"/>
    </row>
    <row r="111" spans="1:23" ht="45">
      <c r="A111" s="124"/>
      <c r="B111" s="82" t="s">
        <v>409</v>
      </c>
      <c r="C111" s="34" t="s">
        <v>410</v>
      </c>
      <c r="D111" s="82" t="str">
        <f t="shared" si="21"/>
        <v>C</v>
      </c>
      <c r="E111" s="87">
        <f t="shared" si="25"/>
        <v>15</v>
      </c>
      <c r="F111" s="95">
        <f t="shared" si="26"/>
        <v>0</v>
      </c>
      <c r="G111" s="88">
        <f t="shared" si="27"/>
        <v>0</v>
      </c>
      <c r="H111" s="86" t="str">
        <f>'P01'!$D95</f>
        <v>C</v>
      </c>
      <c r="I111" s="86" t="str">
        <f>IF('P02'!$D95="NT","NT",IF($H$111="NCT","NC",IF('P02'!$D95="NC","NC",IF($H$111="CT","C",'P02'!$D95))))</f>
        <v>C</v>
      </c>
      <c r="J111" s="86" t="str">
        <f>IF('P03'!$D95="NT","NT",IF($H$111="NCT","NC",IF('P03'!$D95="NC","NC",IF($H$111="CT","C",'P03'!$D95))))</f>
        <v>C</v>
      </c>
      <c r="K111" s="86" t="str">
        <f>IF('P04'!$D95="NT","NT",IF($H$111="NCT","NC",IF('P04'!$D95="NC","NC",IF($H$111="CT","C",'P04'!$D95))))</f>
        <v>C</v>
      </c>
      <c r="L111" s="86" t="str">
        <f>IF('P05'!$D95="NT","NT",IF($H$111="NCT","NC",IF('P05'!$D95="NC","NC",IF($H$111="CT","C",'P05'!$D95))))</f>
        <v>C</v>
      </c>
      <c r="M111" s="86" t="str">
        <f>IF('P06'!$D95="NT","NT",IF($H$111="NCT","NC",IF('P06'!$D95="NC","NC",IF($H$111="CT","C",'P06'!$D95))))</f>
        <v>C</v>
      </c>
      <c r="N111" s="86" t="str">
        <f>IF('P07'!$D95="NT","NT",IF($H$111="NCT","NC",IF('P07'!$D95="NC","NC",IF($H$111="CT","C",'P07'!$D95))))</f>
        <v>C</v>
      </c>
      <c r="O111" s="86" t="str">
        <f>IF('P08'!$D95="NT","NT",IF($H$111="NCT","NC",IF('P08'!$D95="NC","NC",IF($H$111="CT","C",'P08'!$D95))))</f>
        <v>C</v>
      </c>
      <c r="P111" s="86" t="str">
        <f>IF('P09'!$D95="NT","NT",IF($H$111="NCT","NC",IF('P09'!$D95="NC","NC",IF($H$111="CT","C",'P09'!$D95))))</f>
        <v>C</v>
      </c>
      <c r="Q111" s="86" t="str">
        <f>IF('P10'!$D95="NT","NT",IF($H$111="NCT","NC",IF('P10'!$D95="NC","NC",IF($H$111="CT","C",'P10'!$D95))))</f>
        <v>C</v>
      </c>
      <c r="R111" s="86" t="str">
        <f>IF('P11'!$D95="NT","NT",IF($H$111="NCT","NC",IF('P11'!$D95="NC","NC",IF($H$111="CT","C",'P11'!$D95))))</f>
        <v>C</v>
      </c>
      <c r="S111" s="86" t="str">
        <f>IF('P12'!$D95="NT","NT",IF($H$111="NCT","NC",IF('P12'!$D95="NC","NC",IF($H$111="CT","C",'P12'!$D95))))</f>
        <v>C</v>
      </c>
      <c r="T111" s="86" t="str">
        <f>IF('P13'!$D95="NT","NT",IF($H$111="NCT","NC",IF('P13'!$D95="NC","NC",IF($H$111="CT","C",'P13'!$D95))))</f>
        <v>C</v>
      </c>
      <c r="U111" s="86" t="str">
        <f>IF('P14'!$D95="NT","NT",IF($H$111="NCT","NC",IF('P14'!$D95="NC","NC",IF($H$111="CT","C",'P14'!$D95))))</f>
        <v>C</v>
      </c>
      <c r="V111" s="86" t="str">
        <f>IF('P15'!$D95="NT","NT",IF($H$111="NCT","NC",IF('P15'!$D95="NC","NC",IF($H$111="CT","C",'P15'!$D95))))</f>
        <v>C</v>
      </c>
      <c r="W111" s="71"/>
    </row>
    <row r="112" spans="1:23" ht="75">
      <c r="A112" s="124"/>
      <c r="B112" s="82" t="s">
        <v>411</v>
      </c>
      <c r="C112" s="34" t="s">
        <v>412</v>
      </c>
      <c r="D112" s="82" t="str">
        <f t="shared" si="21"/>
        <v>NA</v>
      </c>
      <c r="E112" s="87">
        <f t="shared" si="25"/>
        <v>0</v>
      </c>
      <c r="F112" s="95">
        <f t="shared" si="26"/>
        <v>0</v>
      </c>
      <c r="G112" s="88">
        <f t="shared" si="27"/>
        <v>15</v>
      </c>
      <c r="H112" s="86" t="str">
        <f>'P01'!$D96</f>
        <v>NA</v>
      </c>
      <c r="I112" s="86" t="str">
        <f>IF('P02'!$D96="NT","NT",IF($H$112="NCT","NC",IF('P02'!$D96="NC","NC",IF($H$112="CT","C",'P02'!$D96))))</f>
        <v>NA</v>
      </c>
      <c r="J112" s="86" t="str">
        <f>IF('P03'!$D96="NT","NT",IF($H$112="NCT","NC",IF('P03'!$D96="NC","NC",IF($H$112="CT","C",'P03'!$D96))))</f>
        <v>NA</v>
      </c>
      <c r="K112" s="86" t="str">
        <f>IF('P04'!$D96="NT","NT",IF($H$112="NCT","NC",IF('P04'!$D96="NC","NC",IF($H$112="CT","C",'P04'!$D96))))</f>
        <v>NA</v>
      </c>
      <c r="L112" s="86" t="str">
        <f>IF('P05'!$D96="NT","NT",IF($H$112="NCT","NC",IF('P05'!$D96="NC","NC",IF($H$112="CT","C",'P05'!$D96))))</f>
        <v>NA</v>
      </c>
      <c r="M112" s="86" t="str">
        <f>IF('P06'!$D96="NT","NT",IF($H$112="NCT","NC",IF('P06'!$D96="NC","NC",IF($H$112="CT","C",'P06'!$D96))))</f>
        <v>NA</v>
      </c>
      <c r="N112" s="86" t="str">
        <f>IF('P07'!$D96="NT","NT",IF($H$112="NCT","NC",IF('P07'!$D96="NC","NC",IF($H$112="CT","C",'P07'!$D96))))</f>
        <v>NA</v>
      </c>
      <c r="O112" s="86" t="str">
        <f>IF('P08'!$D96="NT","NT",IF($H$112="NCT","NC",IF('P08'!$D96="NC","NC",IF($H$112="CT","C",'P08'!$D96))))</f>
        <v>NA</v>
      </c>
      <c r="P112" s="86" t="str">
        <f>IF('P09'!$D96="NT","NT",IF($H$112="NCT","NC",IF('P09'!$D96="NC","NC",IF($H$112="CT","C",'P09'!$D96))))</f>
        <v>NA</v>
      </c>
      <c r="Q112" s="86" t="str">
        <f>IF('P10'!$D96="NT","NT",IF($H$112="NCT","NC",IF('P10'!$D96="NC","NC",IF($H$112="CT","C",'P10'!$D96))))</f>
        <v>NA</v>
      </c>
      <c r="R112" s="86" t="str">
        <f>IF('P11'!$D96="NT","NT",IF($H$112="NCT","NC",IF('P11'!$D96="NC","NC",IF($H$112="CT","C",'P11'!$D96))))</f>
        <v>NA</v>
      </c>
      <c r="S112" s="86" t="str">
        <f>IF('P12'!$D96="NT","NT",IF($H$112="NCT","NC",IF('P12'!$D96="NC","NC",IF($H$112="CT","C",'P12'!$D96))))</f>
        <v>NA</v>
      </c>
      <c r="T112" s="86" t="str">
        <f>IF('P13'!$D96="NT","NT",IF($H$112="NCT","NC",IF('P13'!$D96="NC","NC",IF($H$112="CT","C",'P13'!$D96))))</f>
        <v>NA</v>
      </c>
      <c r="U112" s="86" t="str">
        <f>IF('P14'!$D96="NT","NT",IF($H$112="NCT","NC",IF('P14'!$D96="NC","NC",IF($H$112="CT","C",'P14'!$D96))))</f>
        <v>NA</v>
      </c>
      <c r="V112" s="86" t="str">
        <f>IF('P15'!$D96="NT","NT",IF($H$112="NCT","NC",IF('P15'!$D96="NC","NC",IF($H$112="CT","C",'P15'!$D96))))</f>
        <v>NA</v>
      </c>
      <c r="W112" s="71"/>
    </row>
    <row r="113" spans="1:23" ht="75">
      <c r="A113" s="124"/>
      <c r="B113" s="82" t="s">
        <v>413</v>
      </c>
      <c r="C113" s="34" t="s">
        <v>414</v>
      </c>
      <c r="D113" s="82" t="str">
        <f t="shared" si="21"/>
        <v>NC</v>
      </c>
      <c r="E113" s="87">
        <f t="shared" si="25"/>
        <v>0</v>
      </c>
      <c r="F113" s="95">
        <f t="shared" si="26"/>
        <v>14</v>
      </c>
      <c r="G113" s="88">
        <f t="shared" si="27"/>
        <v>0</v>
      </c>
      <c r="H113" s="86" t="str">
        <f>'P01'!$D97</f>
        <v>NCT</v>
      </c>
      <c r="I113" s="86" t="str">
        <f>IF('P02'!$D97="NT","NT",IF($H$113="NCT","NC",IF('P02'!$D97="NC","NC",IF($H$113="CT","C",'P02'!$D97))))</f>
        <v>NC</v>
      </c>
      <c r="J113" s="86" t="str">
        <f>IF('P03'!$D97="NT","NT",IF($H$113="NCT","NC",IF('P03'!$D97="NC","NC",IF($H$113="CT","C",'P03'!$D97))))</f>
        <v>NC</v>
      </c>
      <c r="K113" s="86" t="str">
        <f>IF('P04'!$D97="NT","NT",IF($H$113="NCT","NC",IF('P04'!$D97="NC","NC",IF($H$113="CT","C",'P04'!$D97))))</f>
        <v>NC</v>
      </c>
      <c r="L113" s="86" t="str">
        <f>IF('P05'!$D97="NT","NT",IF($H$113="NCT","NC",IF('P05'!$D97="NC","NC",IF($H$113="CT","C",'P05'!$D97))))</f>
        <v>NC</v>
      </c>
      <c r="M113" s="86" t="str">
        <f>IF('P06'!$D97="NT","NT",IF($H$113="NCT","NC",IF('P06'!$D97="NC","NC",IF($H$113="CT","C",'P06'!$D97))))</f>
        <v>NC</v>
      </c>
      <c r="N113" s="86" t="str">
        <f>IF('P07'!$D97="NT","NT",IF($H$113="NCT","NC",IF('P07'!$D97="NC","NC",IF($H$113="CT","C",'P07'!$D97))))</f>
        <v>NC</v>
      </c>
      <c r="O113" s="86" t="str">
        <f>IF('P08'!$D97="NT","NT",IF($H$113="NCT","NC",IF('P08'!$D97="NC","NC",IF($H$113="CT","C",'P08'!$D97))))</f>
        <v>NC</v>
      </c>
      <c r="P113" s="86" t="str">
        <f>IF('P09'!$D97="NT","NT",IF($H$113="NCT","NC",IF('P09'!$D97="NC","NC",IF($H$113="CT","C",'P09'!$D97))))</f>
        <v>NC</v>
      </c>
      <c r="Q113" s="86" t="str">
        <f>IF('P10'!$D97="NT","NT",IF($H$113="NCT","NC",IF('P10'!$D97="NC","NC",IF($H$113="CT","C",'P10'!$D97))))</f>
        <v>NC</v>
      </c>
      <c r="R113" s="86" t="str">
        <f>IF('P11'!$D97="NT","NT",IF($H$113="NCT","NC",IF('P11'!$D97="NC","NC",IF($H$113="CT","C",'P11'!$D97))))</f>
        <v>NC</v>
      </c>
      <c r="S113" s="86" t="str">
        <f>IF('P12'!$D97="NT","NT",IF($H$113="NCT","NC",IF('P12'!$D97="NC","NC",IF($H$113="CT","C",'P12'!$D97))))</f>
        <v>NC</v>
      </c>
      <c r="T113" s="86" t="str">
        <f>IF('P13'!$D97="NT","NT",IF($H$113="NCT","NC",IF('P13'!$D97="NC","NC",IF($H$113="CT","C",'P13'!$D97))))</f>
        <v>NC</v>
      </c>
      <c r="U113" s="86" t="str">
        <f>IF('P14'!$D97="NT","NT",IF($H$113="NCT","NC",IF('P14'!$D97="NC","NC",IF($H$113="CT","C",'P14'!$D97))))</f>
        <v>NC</v>
      </c>
      <c r="V113" s="86" t="str">
        <f>IF('P15'!$D97="NT","NT",IF($H$113="NCT","NC",IF('P15'!$D97="NC","NC",IF($H$113="CT","C",'P15'!$D97))))</f>
        <v>NC</v>
      </c>
      <c r="W113" s="71"/>
    </row>
    <row r="114" spans="1:23">
      <c r="A114" s="97"/>
      <c r="B114" s="90"/>
      <c r="C114" s="90"/>
      <c r="D114" s="91"/>
      <c r="E114" s="92">
        <f>SUM(E103:E113)</f>
        <v>91</v>
      </c>
      <c r="F114" s="93">
        <f>SUM(F103:F113)</f>
        <v>42</v>
      </c>
      <c r="G114" s="94">
        <f>SUM(G103:G113)</f>
        <v>29</v>
      </c>
      <c r="H114" s="90"/>
      <c r="I114" s="90"/>
      <c r="J114" s="90"/>
      <c r="K114" s="90"/>
      <c r="L114" s="90"/>
      <c r="M114" s="90"/>
      <c r="N114" s="90"/>
      <c r="O114" s="90"/>
      <c r="P114" s="90"/>
      <c r="Q114" s="90"/>
      <c r="R114" s="90"/>
      <c r="S114" s="90"/>
      <c r="T114" s="90"/>
      <c r="U114" s="90"/>
      <c r="V114" s="90"/>
      <c r="W114" s="71"/>
    </row>
    <row r="115" spans="1:23" ht="60" customHeight="1">
      <c r="A115" s="121" t="s">
        <v>415</v>
      </c>
      <c r="B115" s="98" t="s">
        <v>416</v>
      </c>
      <c r="C115" s="34" t="s">
        <v>417</v>
      </c>
      <c r="D115" s="82" t="str">
        <f t="shared" si="21"/>
        <v>NA</v>
      </c>
      <c r="E115" s="87">
        <f t="shared" ref="E115:E126" si="28">COUNTIF(H115:V115,"C")</f>
        <v>0</v>
      </c>
      <c r="F115" s="95">
        <f t="shared" ref="F115:F126" si="29">COUNTIF(H115:V115,"NC")</f>
        <v>0</v>
      </c>
      <c r="G115" s="88">
        <f t="shared" ref="G115:G126" si="30">COUNTIF(H115:V115,"NA")</f>
        <v>15</v>
      </c>
      <c r="H115" s="86" t="str">
        <f>'P01'!$D98</f>
        <v>NA</v>
      </c>
      <c r="I115" s="86" t="str">
        <f>IF('P02'!$D98="NT","NT",IF($H$115="NCT","NC",IF('P02'!$D98="NC","NC",IF($H$115="CT","C",'P02'!$D98))))</f>
        <v>NA</v>
      </c>
      <c r="J115" s="86" t="str">
        <f>IF('P03'!$D98="NT","NT",IF($H$115="NCT","NC",IF('P03'!$D98="NC","NC",IF($H$115="CT","C",'P03'!$D98))))</f>
        <v>NA</v>
      </c>
      <c r="K115" s="86" t="str">
        <f>IF('P04'!$D98="NT","NT",IF($H$115="NCT","NC",IF('P04'!$D98="NC","NC",IF($H$115="CT","C",'P04'!$D98))))</f>
        <v>NA</v>
      </c>
      <c r="L115" s="86" t="str">
        <f>IF('P05'!$D98="NT","NT",IF($H$115="NCT","NC",IF('P05'!$D98="NC","NC",IF($H$115="CT","C",'P05'!$D98))))</f>
        <v>NA</v>
      </c>
      <c r="M115" s="86" t="str">
        <f>IF('P06'!$D98="NT","NT",IF($H$115="NCT","NC",IF('P06'!$D98="NC","NC",IF($H$115="CT","C",'P06'!$D98))))</f>
        <v>NA</v>
      </c>
      <c r="N115" s="86" t="str">
        <f>IF('P07'!$D98="NT","NT",IF($H$115="NCT","NC",IF('P07'!$D98="NC","NC",IF($H$115="CT","C",'P07'!$D98))))</f>
        <v>NA</v>
      </c>
      <c r="O115" s="86" t="str">
        <f>IF('P08'!$D98="NT","NT",IF($H$115="NCT","NC",IF('P08'!$D98="NC","NC",IF($H$115="CT","C",'P08'!$D98))))</f>
        <v>NA</v>
      </c>
      <c r="P115" s="86" t="str">
        <f>IF('P09'!$D98="NT","NT",IF($H$115="NCT","NC",IF('P09'!$D98="NC","NC",IF($H$115="CT","C",'P09'!$D98))))</f>
        <v>NA</v>
      </c>
      <c r="Q115" s="86" t="str">
        <f>IF('P10'!$D98="NT","NT",IF($H$115="NCT","NC",IF('P10'!$D98="NC","NC",IF($H$115="CT","C",'P10'!$D98))))</f>
        <v>NA</v>
      </c>
      <c r="R115" s="86" t="str">
        <f>IF('P11'!$D98="NT","NT",IF($H$115="NCT","NC",IF('P11'!$D98="NC","NC",IF($H$115="CT","C",'P11'!$D98))))</f>
        <v>NA</v>
      </c>
      <c r="S115" s="86" t="str">
        <f>IF('P12'!$D98="NT","NT",IF($H$115="NCT","NC",IF('P12'!$D98="NC","NC",IF($H$115="CT","C",'P12'!$D98))))</f>
        <v>NA</v>
      </c>
      <c r="T115" s="86" t="str">
        <f>IF('P13'!$D98="NT","NT",IF($H$115="NCT","NC",IF('P13'!$D98="NC","NC",IF($H$115="CT","C",'P13'!$D98))))</f>
        <v>NA</v>
      </c>
      <c r="U115" s="86" t="str">
        <f>IF('P14'!$D98="NT","NT",IF($H$115="NCT","NC",IF('P14'!$D98="NC","NC",IF($H$115="CT","C",'P14'!$D98))))</f>
        <v>NA</v>
      </c>
      <c r="V115" s="86" t="str">
        <f>IF('P15'!$D98="NT","NT",IF($H$115="NCT","NC",IF('P15'!$D98="NC","NC",IF($H$115="CT","C",'P15'!$D98))))</f>
        <v>NA</v>
      </c>
      <c r="W115" s="71"/>
    </row>
    <row r="116" spans="1:23" ht="60">
      <c r="A116" s="122"/>
      <c r="B116" s="98" t="s">
        <v>418</v>
      </c>
      <c r="C116" s="34" t="s">
        <v>419</v>
      </c>
      <c r="D116" s="82" t="str">
        <f t="shared" si="21"/>
        <v>C</v>
      </c>
      <c r="E116" s="87">
        <f t="shared" si="28"/>
        <v>15</v>
      </c>
      <c r="F116" s="95">
        <f t="shared" si="29"/>
        <v>0</v>
      </c>
      <c r="G116" s="88">
        <f t="shared" si="30"/>
        <v>0</v>
      </c>
      <c r="H116" s="86" t="str">
        <f>'P01'!$D99</f>
        <v>C</v>
      </c>
      <c r="I116" s="86" t="str">
        <f>IF('P02'!$D99="NT","NT",IF($H$116="NCT","NC",IF('P02'!$D99="NC","NC",IF($H$116="CT","C",'P02'!$D99))))</f>
        <v>C</v>
      </c>
      <c r="J116" s="86" t="str">
        <f>IF('P03'!$D99="NT","NT",IF($H$116="NCT","NC",IF('P03'!$D99="NC","NC",IF($H$116="CT","C",'P03'!$D99))))</f>
        <v>C</v>
      </c>
      <c r="K116" s="86" t="str">
        <f>IF('P04'!$D99="NT","NT",IF($H$116="NCT","NC",IF('P04'!$D99="NC","NC",IF($H$116="CT","C",'P04'!$D99))))</f>
        <v>C</v>
      </c>
      <c r="L116" s="86" t="str">
        <f>IF('P05'!$D99="NT","NT",IF($H$116="NCT","NC",IF('P05'!$D99="NC","NC",IF($H$116="CT","C",'P05'!$D99))))</f>
        <v>C</v>
      </c>
      <c r="M116" s="86" t="str">
        <f>IF('P06'!$D99="NT","NT",IF($H$116="NCT","NC",IF('P06'!$D99="NC","NC",IF($H$116="CT","C",'P06'!$D99))))</f>
        <v>C</v>
      </c>
      <c r="N116" s="86" t="str">
        <f>IF('P07'!$D99="NT","NT",IF($H$116="NCT","NC",IF('P07'!$D99="NC","NC",IF($H$116="CT","C",'P07'!$D99))))</f>
        <v>C</v>
      </c>
      <c r="O116" s="86" t="str">
        <f>IF('P08'!$D99="NT","NT",IF($H$116="NCT","NC",IF('P08'!$D99="NC","NC",IF($H$116="CT","C",'P08'!$D99))))</f>
        <v>C</v>
      </c>
      <c r="P116" s="86" t="str">
        <f>IF('P09'!$D99="NT","NT",IF($H$116="NCT","NC",IF('P09'!$D99="NC","NC",IF($H$116="CT","C",'P09'!$D99))))</f>
        <v>C</v>
      </c>
      <c r="Q116" s="86" t="str">
        <f>IF('P10'!$D99="NT","NT",IF($H$116="NCT","NC",IF('P10'!$D99="NC","NC",IF($H$116="CT","C",'P10'!$D99))))</f>
        <v>C</v>
      </c>
      <c r="R116" s="86" t="str">
        <f>IF('P11'!$D99="NT","NT",IF($H$116="NCT","NC",IF('P11'!$D99="NC","NC",IF($H$116="CT","C",'P11'!$D99))))</f>
        <v>C</v>
      </c>
      <c r="S116" s="86" t="str">
        <f>IF('P12'!$D99="NT","NT",IF($H$116="NCT","NC",IF('P12'!$D99="NC","NC",IF($H$116="CT","C",'P12'!$D99))))</f>
        <v>C</v>
      </c>
      <c r="T116" s="86" t="str">
        <f>IF('P13'!$D99="NT","NT",IF($H$116="NCT","NC",IF('P13'!$D99="NC","NC",IF($H$116="CT","C",'P13'!$D99))))</f>
        <v>C</v>
      </c>
      <c r="U116" s="86" t="str">
        <f>IF('P14'!$D99="NT","NT",IF($H$116="NCT","NC",IF('P14'!$D99="NC","NC",IF($H$116="CT","C",'P14'!$D99))))</f>
        <v>C</v>
      </c>
      <c r="V116" s="86" t="str">
        <f>IF('P15'!$D99="NT","NT",IF($H$116="NCT","NC",IF('P15'!$D99="NC","NC",IF($H$116="CT","C",'P15'!$D99))))</f>
        <v>C</v>
      </c>
      <c r="W116" s="71"/>
    </row>
    <row r="117" spans="1:23" ht="60">
      <c r="A117" s="122"/>
      <c r="B117" s="98" t="s">
        <v>420</v>
      </c>
      <c r="C117" s="34" t="s">
        <v>421</v>
      </c>
      <c r="D117" s="82" t="str">
        <f t="shared" si="21"/>
        <v>NC</v>
      </c>
      <c r="E117" s="87">
        <f t="shared" si="28"/>
        <v>0</v>
      </c>
      <c r="F117" s="95">
        <f t="shared" si="29"/>
        <v>6</v>
      </c>
      <c r="G117" s="88">
        <f t="shared" si="30"/>
        <v>9</v>
      </c>
      <c r="H117" s="86" t="str">
        <f>'P01'!$D100</f>
        <v>NC</v>
      </c>
      <c r="I117" s="86" t="str">
        <f>IF('P02'!$D100="NT","NT",IF($H$117="NCT","NC",IF('P02'!$D100="NC","NC",IF($H$117="CT","C",'P02'!$D100))))</f>
        <v>NA</v>
      </c>
      <c r="J117" s="86" t="str">
        <f>IF('P03'!$D100="NT","NT",IF($H$117="NCT","NC",IF('P03'!$D100="NC","NC",IF($H$117="CT","C",'P03'!$D100))))</f>
        <v>NA</v>
      </c>
      <c r="K117" s="86" t="str">
        <f>IF('P04'!$D100="NT","NT",IF($H$117="NCT","NC",IF('P04'!$D100="NC","NC",IF($H$117="CT","C",'P04'!$D100))))</f>
        <v>NC</v>
      </c>
      <c r="L117" s="86" t="str">
        <f>IF('P05'!$D100="NT","NT",IF($H$117="NCT","NC",IF('P05'!$D100="NC","NC",IF($H$117="CT","C",'P05'!$D100))))</f>
        <v>NC</v>
      </c>
      <c r="M117" s="86" t="str">
        <f>IF('P06'!$D100="NT","NT",IF($H$117="NCT","NC",IF('P06'!$D100="NC","NC",IF($H$117="CT","C",'P06'!$D100))))</f>
        <v>NA</v>
      </c>
      <c r="N117" s="86" t="str">
        <f>IF('P07'!$D100="NT","NT",IF($H$117="NCT","NC",IF('P07'!$D100="NC","NC",IF($H$117="CT","C",'P07'!$D100))))</f>
        <v>NA</v>
      </c>
      <c r="O117" s="86" t="str">
        <f>IF('P08'!$D100="NT","NT",IF($H$117="NCT","NC",IF('P08'!$D100="NC","NC",IF($H$117="CT","C",'P08'!$D100))))</f>
        <v>NC</v>
      </c>
      <c r="P117" s="86" t="str">
        <f>IF('P09'!$D100="NT","NT",IF($H$117="NCT","NC",IF('P09'!$D100="NC","NC",IF($H$117="CT","C",'P09'!$D100))))</f>
        <v>NA</v>
      </c>
      <c r="Q117" s="86" t="str">
        <f>IF('P10'!$D100="NT","NT",IF($H$117="NCT","NC",IF('P10'!$D100="NC","NC",IF($H$117="CT","C",'P10'!$D100))))</f>
        <v>NC</v>
      </c>
      <c r="R117" s="86" t="str">
        <f>IF('P11'!$D100="NT","NT",IF($H$117="NCT","NC",IF('P11'!$D100="NC","NC",IF($H$117="CT","C",'P11'!$D100))))</f>
        <v>NC</v>
      </c>
      <c r="S117" s="86" t="str">
        <f>IF('P12'!$D100="NT","NT",IF($H$117="NCT","NC",IF('P12'!$D100="NC","NC",IF($H$117="CT","C",'P12'!$D100))))</f>
        <v>NA</v>
      </c>
      <c r="T117" s="86" t="str">
        <f>IF('P13'!$D100="NT","NT",IF($H$117="NCT","NC",IF('P13'!$D100="NC","NC",IF($H$117="CT","C",'P13'!$D100))))</f>
        <v>NA</v>
      </c>
      <c r="U117" s="86" t="str">
        <f>IF('P14'!$D100="NT","NT",IF($H$117="NCT","NC",IF('P14'!$D100="NC","NC",IF($H$117="CT","C",'P14'!$D100))))</f>
        <v>NA</v>
      </c>
      <c r="V117" s="86" t="str">
        <f>IF('P15'!$D100="NT","NT",IF($H$117="NCT","NC",IF('P15'!$D100="NC","NC",IF($H$117="CT","C",'P15'!$D100))))</f>
        <v>NA</v>
      </c>
      <c r="W117" s="71"/>
    </row>
    <row r="118" spans="1:23" ht="45">
      <c r="A118" s="122"/>
      <c r="B118" s="98" t="s">
        <v>422</v>
      </c>
      <c r="C118" s="34" t="s">
        <v>423</v>
      </c>
      <c r="D118" s="82" t="str">
        <f t="shared" si="21"/>
        <v>NA</v>
      </c>
      <c r="E118" s="87">
        <f t="shared" si="28"/>
        <v>0</v>
      </c>
      <c r="F118" s="95">
        <f t="shared" si="29"/>
        <v>0</v>
      </c>
      <c r="G118" s="88">
        <f t="shared" si="30"/>
        <v>15</v>
      </c>
      <c r="H118" s="86" t="str">
        <f>'P01'!$D101</f>
        <v>NA</v>
      </c>
      <c r="I118" s="86" t="str">
        <f>IF('P02'!$D101="NT","NT",IF($H$118="NCT","NC",IF('P02'!$D101="NC","NC",IF($H$118="CT","C",'P02'!$D101))))</f>
        <v>NA</v>
      </c>
      <c r="J118" s="86" t="str">
        <f>IF('P03'!$D101="NT","NT",IF($H$118="NCT","NC",IF('P03'!$D101="NC","NC",IF($H$118="CT","C",'P03'!$D101))))</f>
        <v>NA</v>
      </c>
      <c r="K118" s="86" t="str">
        <f>IF('P04'!$D101="NT","NT",IF($H$118="NCT","NC",IF('P04'!$D101="NC","NC",IF($H$118="CT","C",'P04'!$D101))))</f>
        <v>NA</v>
      </c>
      <c r="L118" s="86" t="str">
        <f>IF('P05'!$D101="NT","NT",IF($H$118="NCT","NC",IF('P05'!$D101="NC","NC",IF($H$118="CT","C",'P05'!$D101))))</f>
        <v>NA</v>
      </c>
      <c r="M118" s="86" t="str">
        <f>IF('P06'!$D101="NT","NT",IF($H$118="NCT","NC",IF('P06'!$D101="NC","NC",IF($H$118="CT","C",'P06'!$D101))))</f>
        <v>NA</v>
      </c>
      <c r="N118" s="86" t="str">
        <f>IF('P07'!$D101="NT","NT",IF($H$118="NCT","NC",IF('P07'!$D101="NC","NC",IF($H$118="CT","C",'P07'!$D101))))</f>
        <v>NA</v>
      </c>
      <c r="O118" s="86" t="str">
        <f>IF('P08'!$D101="NT","NT",IF($H$118="NCT","NC",IF('P08'!$D101="NC","NC",IF($H$118="CT","C",'P08'!$D101))))</f>
        <v>NA</v>
      </c>
      <c r="P118" s="86" t="str">
        <f>IF('P09'!$D101="NT","NT",IF($H$118="NCT","NC",IF('P09'!$D101="NC","NC",IF($H$118="CT","C",'P09'!$D101))))</f>
        <v>NA</v>
      </c>
      <c r="Q118" s="86" t="str">
        <f>IF('P10'!$D101="NT","NT",IF($H$118="NCT","NC",IF('P10'!$D101="NC","NC",IF($H$118="CT","C",'P10'!$D101))))</f>
        <v>NA</v>
      </c>
      <c r="R118" s="86" t="str">
        <f>IF('P11'!$D101="NT","NT",IF($H$118="NCT","NC",IF('P11'!$D101="NC","NC",IF($H$118="CT","C",'P11'!$D101))))</f>
        <v>NA</v>
      </c>
      <c r="S118" s="86" t="str">
        <f>IF('P12'!$D101="NT","NT",IF($H$118="NCT","NC",IF('P12'!$D101="NC","NC",IF($H$118="CT","C",'P12'!$D101))))</f>
        <v>NA</v>
      </c>
      <c r="T118" s="86" t="str">
        <f>IF('P13'!$D101="NT","NT",IF($H$118="NCT","NC",IF('P13'!$D101="NC","NC",IF($H$118="CT","C",'P13'!$D101))))</f>
        <v>NA</v>
      </c>
      <c r="U118" s="86" t="str">
        <f>IF('P14'!$D101="NT","NT",IF($H$118="NCT","NC",IF('P14'!$D101="NC","NC",IF($H$118="CT","C",'P14'!$D101))))</f>
        <v>NA</v>
      </c>
      <c r="V118" s="86" t="str">
        <f>IF('P15'!$D101="NT","NT",IF($H$118="NCT","NC",IF('P15'!$D101="NC","NC",IF($H$118="CT","C",'P15'!$D101))))</f>
        <v>NA</v>
      </c>
      <c r="W118" s="71"/>
    </row>
    <row r="119" spans="1:23" ht="45">
      <c r="A119" s="122"/>
      <c r="B119" s="98" t="s">
        <v>424</v>
      </c>
      <c r="C119" s="34" t="s">
        <v>425</v>
      </c>
      <c r="D119" s="82" t="str">
        <f t="shared" si="21"/>
        <v>NA</v>
      </c>
      <c r="E119" s="87">
        <f t="shared" si="28"/>
        <v>0</v>
      </c>
      <c r="F119" s="95">
        <f t="shared" si="29"/>
        <v>0</v>
      </c>
      <c r="G119" s="88">
        <f t="shared" si="30"/>
        <v>15</v>
      </c>
      <c r="H119" s="86" t="str">
        <f>'P01'!$D102</f>
        <v>NA</v>
      </c>
      <c r="I119" s="86" t="str">
        <f>IF('P02'!$D102="NT","NT",IF($H$119="NCT","NC",IF('P02'!$D102="NC","NC",IF($H$119="CT","C",'P02'!$D102))))</f>
        <v>NA</v>
      </c>
      <c r="J119" s="86" t="str">
        <f>IF('P03'!$D102="NT","NT",IF($H$119="NCT","NC",IF('P03'!$D102="NC","NC",IF($H$119="CT","C",'P03'!$D102))))</f>
        <v>NA</v>
      </c>
      <c r="K119" s="86" t="str">
        <f>IF('P04'!$D102="NT","NT",IF($H$119="NCT","NC",IF('P04'!$D102="NC","NC",IF($H$119="CT","C",'P04'!$D102))))</f>
        <v>NA</v>
      </c>
      <c r="L119" s="86" t="str">
        <f>IF('P05'!$D102="NT","NT",IF($H$119="NCT","NC",IF('P05'!$D102="NC","NC",IF($H$119="CT","C",'P05'!$D102))))</f>
        <v>NA</v>
      </c>
      <c r="M119" s="86" t="str">
        <f>IF('P06'!$D102="NT","NT",IF($H$119="NCT","NC",IF('P06'!$D102="NC","NC",IF($H$119="CT","C",'P06'!$D102))))</f>
        <v>NA</v>
      </c>
      <c r="N119" s="86" t="str">
        <f>IF('P07'!$D102="NT","NT",IF($H$119="NCT","NC",IF('P07'!$D102="NC","NC",IF($H$119="CT","C",'P07'!$D102))))</f>
        <v>NA</v>
      </c>
      <c r="O119" s="86" t="str">
        <f>IF('P08'!$D102="NT","NT",IF($H$119="NCT","NC",IF('P08'!$D102="NC","NC",IF($H$119="CT","C",'P08'!$D102))))</f>
        <v>NA</v>
      </c>
      <c r="P119" s="86" t="str">
        <f>IF('P09'!$D102="NT","NT",IF($H$119="NCT","NC",IF('P09'!$D102="NC","NC",IF($H$119="CT","C",'P09'!$D102))))</f>
        <v>NA</v>
      </c>
      <c r="Q119" s="86" t="str">
        <f>IF('P10'!$D102="NT","NT",IF($H$119="NCT","NC",IF('P10'!$D102="NC","NC",IF($H$119="CT","C",'P10'!$D102))))</f>
        <v>NA</v>
      </c>
      <c r="R119" s="86" t="str">
        <f>IF('P11'!$D102="NT","NT",IF($H$119="NCT","NC",IF('P11'!$D102="NC","NC",IF($H$119="CT","C",'P11'!$D102))))</f>
        <v>NA</v>
      </c>
      <c r="S119" s="86" t="str">
        <f>IF('P12'!$D102="NT","NT",IF($H$119="NCT","NC",IF('P12'!$D102="NC","NC",IF($H$119="CT","C",'P12'!$D102))))</f>
        <v>NA</v>
      </c>
      <c r="T119" s="86" t="str">
        <f>IF('P13'!$D102="NT","NT",IF($H$119="NCT","NC",IF('P13'!$D102="NC","NC",IF($H$119="CT","C",'P13'!$D102))))</f>
        <v>NA</v>
      </c>
      <c r="U119" s="86" t="str">
        <f>IF('P14'!$D102="NT","NT",IF($H$119="NCT","NC",IF('P14'!$D102="NC","NC",IF($H$119="CT","C",'P14'!$D102))))</f>
        <v>NA</v>
      </c>
      <c r="V119" s="86" t="str">
        <f>IF('P15'!$D102="NT","NT",IF($H$119="NCT","NC",IF('P15'!$D102="NC","NC",IF($H$119="CT","C",'P15'!$D102))))</f>
        <v>NA</v>
      </c>
      <c r="W119" s="71"/>
    </row>
    <row r="120" spans="1:23" ht="60">
      <c r="A120" s="122"/>
      <c r="B120" s="98" t="s">
        <v>426</v>
      </c>
      <c r="C120" s="34" t="s">
        <v>427</v>
      </c>
      <c r="D120" s="82" t="str">
        <f t="shared" si="21"/>
        <v>NA</v>
      </c>
      <c r="E120" s="87">
        <f t="shared" si="28"/>
        <v>0</v>
      </c>
      <c r="F120" s="95">
        <f t="shared" si="29"/>
        <v>0</v>
      </c>
      <c r="G120" s="88">
        <f t="shared" si="30"/>
        <v>15</v>
      </c>
      <c r="H120" s="86" t="str">
        <f>'P01'!$D103</f>
        <v>NA</v>
      </c>
      <c r="I120" s="86" t="str">
        <f>IF('P02'!$D103="NT","NT",IF($H$120="NCT","NC",IF('P02'!$D103="NC","NC",IF($H$120="CT","C",'P02'!$D103))))</f>
        <v>NA</v>
      </c>
      <c r="J120" s="86" t="str">
        <f>IF('P03'!$D103="NT","NT",IF($H$120="NCT","NC",IF('P03'!$D103="NC","NC",IF($H$120="CT","C",'P03'!$D103))))</f>
        <v>NA</v>
      </c>
      <c r="K120" s="86" t="str">
        <f>IF('P04'!$D103="NT","NT",IF($H$120="NCT","NC",IF('P04'!$D103="NC","NC",IF($H$120="CT","C",'P04'!$D103))))</f>
        <v>NA</v>
      </c>
      <c r="L120" s="86" t="str">
        <f>IF('P05'!$D103="NT","NT",IF($H$120="NCT","NC",IF('P05'!$D103="NC","NC",IF($H$120="CT","C",'P05'!$D103))))</f>
        <v>NA</v>
      </c>
      <c r="M120" s="86" t="str">
        <f>IF('P06'!$D103="NT","NT",IF($H$120="NCT","NC",IF('P06'!$D103="NC","NC",IF($H$120="CT","C",'P06'!$D103))))</f>
        <v>NA</v>
      </c>
      <c r="N120" s="86" t="str">
        <f>IF('P07'!$D103="NT","NT",IF($H$120="NCT","NC",IF('P07'!$D103="NC","NC",IF($H$120="CT","C",'P07'!$D103))))</f>
        <v>NA</v>
      </c>
      <c r="O120" s="86" t="str">
        <f>IF('P08'!$D103="NT","NT",IF($H$120="NCT","NC",IF('P08'!$D103="NC","NC",IF($H$120="CT","C",'P08'!$D103))))</f>
        <v>NA</v>
      </c>
      <c r="P120" s="86" t="str">
        <f>IF('P09'!$D103="NT","NT",IF($H$120="NCT","NC",IF('P09'!$D103="NC","NC",IF($H$120="CT","C",'P09'!$D103))))</f>
        <v>NA</v>
      </c>
      <c r="Q120" s="86" t="str">
        <f>IF('P10'!$D103="NT","NT",IF($H$120="NCT","NC",IF('P10'!$D103="NC","NC",IF($H$120="CT","C",'P10'!$D103))))</f>
        <v>NA</v>
      </c>
      <c r="R120" s="86" t="str">
        <f>IF('P11'!$D103="NT","NT",IF($H$120="NCT","NC",IF('P11'!$D103="NC","NC",IF($H$120="CT","C",'P11'!$D103))))</f>
        <v>NA</v>
      </c>
      <c r="S120" s="86" t="str">
        <f>IF('P12'!$D103="NT","NT",IF($H$120="NCT","NC",IF('P12'!$D103="NC","NC",IF($H$120="CT","C",'P12'!$D103))))</f>
        <v>NA</v>
      </c>
      <c r="T120" s="86" t="str">
        <f>IF('P13'!$D103="NT","NT",IF($H$120="NCT","NC",IF('P13'!$D103="NC","NC",IF($H$120="CT","C",'P13'!$D103))))</f>
        <v>NA</v>
      </c>
      <c r="U120" s="86" t="str">
        <f>IF('P14'!$D103="NT","NT",IF($H$120="NCT","NC",IF('P14'!$D103="NC","NC",IF($H$120="CT","C",'P14'!$D103))))</f>
        <v>NA</v>
      </c>
      <c r="V120" s="86" t="str">
        <f>IF('P15'!$D103="NT","NT",IF($H$120="NCT","NC",IF('P15'!$D103="NC","NC",IF($H$120="CT","C",'P15'!$D103))))</f>
        <v>NA</v>
      </c>
      <c r="W120" s="71"/>
    </row>
    <row r="121" spans="1:23" ht="45">
      <c r="A121" s="122"/>
      <c r="B121" s="98" t="s">
        <v>428</v>
      </c>
      <c r="C121" s="34" t="s">
        <v>429</v>
      </c>
      <c r="D121" s="82" t="str">
        <f t="shared" si="21"/>
        <v>NA</v>
      </c>
      <c r="E121" s="87">
        <f t="shared" si="28"/>
        <v>0</v>
      </c>
      <c r="F121" s="95">
        <f t="shared" si="29"/>
        <v>0</v>
      </c>
      <c r="G121" s="88">
        <f t="shared" si="30"/>
        <v>15</v>
      </c>
      <c r="H121" s="86" t="str">
        <f>'P01'!$D104</f>
        <v>NA</v>
      </c>
      <c r="I121" s="86" t="str">
        <f>IF('P02'!$D104="NT","NT",IF($H$121="NCT","NC",IF('P02'!$D104="NC","NC",IF($H$121="CT","C",'P02'!$D104))))</f>
        <v>NA</v>
      </c>
      <c r="J121" s="86" t="str">
        <f>IF('P03'!$D104="NT","NT",IF($H$121="NCT","NC",IF('P03'!$D104="NC","NC",IF($H$121="CT","C",'P03'!$D104))))</f>
        <v>NA</v>
      </c>
      <c r="K121" s="86" t="str">
        <f>IF('P04'!$D104="NT","NT",IF($H$121="NCT","NC",IF('P04'!$D104="NC","NC",IF($H$121="CT","C",'P04'!$D104))))</f>
        <v>NA</v>
      </c>
      <c r="L121" s="86" t="str">
        <f>IF('P05'!$D104="NT","NT",IF($H$121="NCT","NC",IF('P05'!$D104="NC","NC",IF($H$121="CT","C",'P05'!$D104))))</f>
        <v>NA</v>
      </c>
      <c r="M121" s="86" t="str">
        <f>IF('P06'!$D104="NT","NT",IF($H$121="NCT","NC",IF('P06'!$D104="NC","NC",IF($H$121="CT","C",'P06'!$D104))))</f>
        <v>NA</v>
      </c>
      <c r="N121" s="86" t="str">
        <f>IF('P07'!$D104="NT","NT",IF($H$121="NCT","NC",IF('P07'!$D104="NC","NC",IF($H$121="CT","C",'P07'!$D104))))</f>
        <v>NA</v>
      </c>
      <c r="O121" s="86" t="str">
        <f>IF('P08'!$D104="NT","NT",IF($H$121="NCT","NC",IF('P08'!$D104="NC","NC",IF($H$121="CT","C",'P08'!$D104))))</f>
        <v>NA</v>
      </c>
      <c r="P121" s="86" t="str">
        <f>IF('P09'!$D104="NT","NT",IF($H$121="NCT","NC",IF('P09'!$D104="NC","NC",IF($H$121="CT","C",'P09'!$D104))))</f>
        <v>NA</v>
      </c>
      <c r="Q121" s="86" t="str">
        <f>IF('P10'!$D104="NT","NT",IF($H$121="NCT","NC",IF('P10'!$D104="NC","NC",IF($H$121="CT","C",'P10'!$D104))))</f>
        <v>NA</v>
      </c>
      <c r="R121" s="86" t="str">
        <f>IF('P11'!$D104="NT","NT",IF($H$121="NCT","NC",IF('P11'!$D104="NC","NC",IF($H$121="CT","C",'P11'!$D104))))</f>
        <v>NA</v>
      </c>
      <c r="S121" s="86" t="str">
        <f>IF('P12'!$D104="NT","NT",IF($H$121="NCT","NC",IF('P12'!$D104="NC","NC",IF($H$121="CT","C",'P12'!$D104))))</f>
        <v>NA</v>
      </c>
      <c r="T121" s="86" t="str">
        <f>IF('P13'!$D104="NT","NT",IF($H$121="NCT","NC",IF('P13'!$D104="NC","NC",IF($H$121="CT","C",'P13'!$D104))))</f>
        <v>NA</v>
      </c>
      <c r="U121" s="86" t="str">
        <f>IF('P14'!$D104="NT","NT",IF($H$121="NCT","NC",IF('P14'!$D104="NC","NC",IF($H$121="CT","C",'P14'!$D104))))</f>
        <v>NA</v>
      </c>
      <c r="V121" s="86" t="str">
        <f>IF('P15'!$D104="NT","NT",IF($H$121="NCT","NC",IF('P15'!$D104="NC","NC",IF($H$121="CT","C",'P15'!$D104))))</f>
        <v>NA</v>
      </c>
      <c r="W121" s="71"/>
    </row>
    <row r="122" spans="1:23" ht="45">
      <c r="A122" s="122"/>
      <c r="B122" s="98" t="s">
        <v>430</v>
      </c>
      <c r="C122" s="34" t="s">
        <v>431</v>
      </c>
      <c r="D122" s="82" t="str">
        <f t="shared" si="21"/>
        <v>NC</v>
      </c>
      <c r="E122" s="87">
        <f t="shared" si="28"/>
        <v>0</v>
      </c>
      <c r="F122" s="95">
        <f t="shared" si="29"/>
        <v>1</v>
      </c>
      <c r="G122" s="88">
        <f t="shared" si="30"/>
        <v>14</v>
      </c>
      <c r="H122" s="86" t="str">
        <f>'P01'!$D105</f>
        <v>NC</v>
      </c>
      <c r="I122" s="86" t="str">
        <f>IF('P02'!$D105="NT","NT",IF($H$122="NCT","NC",IF('P02'!$D105="NC","NC",IF($H$122="CT","C",'P02'!$D105))))</f>
        <v>NA</v>
      </c>
      <c r="J122" s="86" t="str">
        <f>IF('P03'!$D105="NT","NT",IF($H$122="NCT","NC",IF('P03'!$D105="NC","NC",IF($H$122="CT","C",'P03'!$D105))))</f>
        <v>NA</v>
      </c>
      <c r="K122" s="86" t="str">
        <f>IF('P04'!$D105="NT","NT",IF($H$122="NCT","NC",IF('P04'!$D105="NC","NC",IF($H$122="CT","C",'P04'!$D105))))</f>
        <v>NA</v>
      </c>
      <c r="L122" s="86" t="str">
        <f>IF('P05'!$D105="NT","NT",IF($H$122="NCT","NC",IF('P05'!$D105="NC","NC",IF($H$122="CT","C",'P05'!$D105))))</f>
        <v>NA</v>
      </c>
      <c r="M122" s="86" t="str">
        <f>IF('P06'!$D105="NT","NT",IF($H$122="NCT","NC",IF('P06'!$D105="NC","NC",IF($H$122="CT","C",'P06'!$D105))))</f>
        <v>NA</v>
      </c>
      <c r="N122" s="86" t="str">
        <f>IF('P07'!$D105="NT","NT",IF($H$122="NCT","NC",IF('P07'!$D105="NC","NC",IF($H$122="CT","C",'P07'!$D105))))</f>
        <v>NA</v>
      </c>
      <c r="O122" s="86" t="str">
        <f>IF('P08'!$D105="NT","NT",IF($H$122="NCT","NC",IF('P08'!$D105="NC","NC",IF($H$122="CT","C",'P08'!$D105))))</f>
        <v>NA</v>
      </c>
      <c r="P122" s="86" t="str">
        <f>IF('P09'!$D105="NT","NT",IF($H$122="NCT","NC",IF('P09'!$D105="NC","NC",IF($H$122="CT","C",'P09'!$D105))))</f>
        <v>NA</v>
      </c>
      <c r="Q122" s="86" t="str">
        <f>IF('P10'!$D105="NT","NT",IF($H$122="NCT","NC",IF('P10'!$D105="NC","NC",IF($H$122="CT","C",'P10'!$D105))))</f>
        <v>NA</v>
      </c>
      <c r="R122" s="86" t="str">
        <f>IF('P11'!$D105="NT","NT",IF($H$122="NCT","NC",IF('P11'!$D105="NC","NC",IF($H$122="CT","C",'P11'!$D105))))</f>
        <v>NA</v>
      </c>
      <c r="S122" s="86" t="str">
        <f>IF('P12'!$D105="NT","NT",IF($H$122="NCT","NC",IF('P12'!$D105="NC","NC",IF($H$122="CT","C",'P12'!$D105))))</f>
        <v>NA</v>
      </c>
      <c r="T122" s="86" t="str">
        <f>IF('P13'!$D105="NT","NT",IF($H$122="NCT","NC",IF('P13'!$D105="NC","NC",IF($H$122="CT","C",'P13'!$D105))))</f>
        <v>NA</v>
      </c>
      <c r="U122" s="86" t="str">
        <f>IF('P14'!$D105="NT","NT",IF($H$122="NCT","NC",IF('P14'!$D105="NC","NC",IF($H$122="CT","C",'P14'!$D105))))</f>
        <v>NA</v>
      </c>
      <c r="V122" s="86" t="str">
        <f>IF('P15'!$D105="NT","NT",IF($H$122="NCT","NC",IF('P15'!$D105="NC","NC",IF($H$122="CT","C",'P15'!$D105))))</f>
        <v>NA</v>
      </c>
      <c r="W122" s="71"/>
    </row>
    <row r="123" spans="1:23" ht="60">
      <c r="A123" s="122"/>
      <c r="B123" s="98" t="s">
        <v>432</v>
      </c>
      <c r="C123" s="34" t="s">
        <v>433</v>
      </c>
      <c r="D123" s="82" t="str">
        <f t="shared" si="21"/>
        <v>C</v>
      </c>
      <c r="E123" s="87">
        <f t="shared" si="28"/>
        <v>15</v>
      </c>
      <c r="F123" s="95">
        <f t="shared" si="29"/>
        <v>0</v>
      </c>
      <c r="G123" s="88">
        <f t="shared" si="30"/>
        <v>0</v>
      </c>
      <c r="H123" s="86" t="str">
        <f>'P01'!$D106</f>
        <v>C</v>
      </c>
      <c r="I123" s="86" t="str">
        <f>IF('P02'!$D106="NT","NT",IF($H$123="NCT","NC",IF('P02'!$D106="NC","NC",IF($H$123="CT","C",'P02'!$D106))))</f>
        <v>C</v>
      </c>
      <c r="J123" s="86" t="str">
        <f>IF('P03'!$D106="NT","NT",IF($H$123="NCT","NC",IF('P03'!$D106="NC","NC",IF($H$123="CT","C",'P03'!$D106))))</f>
        <v>C</v>
      </c>
      <c r="K123" s="86" t="str">
        <f>IF('P04'!$D106="NT","NT",IF($H$123="NCT","NC",IF('P04'!$D106="NC","NC",IF($H$123="CT","C",'P04'!$D106))))</f>
        <v>C</v>
      </c>
      <c r="L123" s="86" t="str">
        <f>IF('P05'!$D106="NT","NT",IF($H$123="NCT","NC",IF('P05'!$D106="NC","NC",IF($H$123="CT","C",'P05'!$D106))))</f>
        <v>C</v>
      </c>
      <c r="M123" s="86" t="str">
        <f>IF('P06'!$D106="NT","NT",IF($H$123="NCT","NC",IF('P06'!$D106="NC","NC",IF($H$123="CT","C",'P06'!$D106))))</f>
        <v>C</v>
      </c>
      <c r="N123" s="86" t="str">
        <f>IF('P07'!$D106="NT","NT",IF($H$123="NCT","NC",IF('P07'!$D106="NC","NC",IF($H$123="CT","C",'P07'!$D106))))</f>
        <v>C</v>
      </c>
      <c r="O123" s="86" t="str">
        <f>IF('P08'!$D106="NT","NT",IF($H$123="NCT","NC",IF('P08'!$D106="NC","NC",IF($H$123="CT","C",'P08'!$D106))))</f>
        <v>C</v>
      </c>
      <c r="P123" s="86" t="str">
        <f>IF('P09'!$D106="NT","NT",IF($H$123="NCT","NC",IF('P09'!$D106="NC","NC",IF($H$123="CT","C",'P09'!$D106))))</f>
        <v>C</v>
      </c>
      <c r="Q123" s="86" t="str">
        <f>IF('P10'!$D106="NT","NT",IF($H$123="NCT","NC",IF('P10'!$D106="NC","NC",IF($H$123="CT","C",'P10'!$D106))))</f>
        <v>C</v>
      </c>
      <c r="R123" s="86" t="str">
        <f>IF('P11'!$D106="NT","NT",IF($H$123="NCT","NC",IF('P11'!$D106="NC","NC",IF($H$123="CT","C",'P11'!$D106))))</f>
        <v>C</v>
      </c>
      <c r="S123" s="86" t="str">
        <f>IF('P12'!$D106="NT","NT",IF($H$123="NCT","NC",IF('P12'!$D106="NC","NC",IF($H$123="CT","C",'P12'!$D106))))</f>
        <v>C</v>
      </c>
      <c r="T123" s="86" t="str">
        <f>IF('P13'!$D106="NT","NT",IF($H$123="NCT","NC",IF('P13'!$D106="NC","NC",IF($H$123="CT","C",'P13'!$D106))))</f>
        <v>C</v>
      </c>
      <c r="U123" s="86" t="str">
        <f>IF('P14'!$D106="NT","NT",IF($H$123="NCT","NC",IF('P14'!$D106="NC","NC",IF($H$123="CT","C",'P14'!$D106))))</f>
        <v>C</v>
      </c>
      <c r="V123" s="86" t="str">
        <f>IF('P15'!$D106="NT","NT",IF($H$123="NCT","NC",IF('P15'!$D106="NC","NC",IF($H$123="CT","C",'P15'!$D106))))</f>
        <v>C</v>
      </c>
      <c r="W123" s="71"/>
    </row>
    <row r="124" spans="1:23" ht="90">
      <c r="A124" s="122"/>
      <c r="B124" s="98" t="s">
        <v>434</v>
      </c>
      <c r="C124" s="34" t="s">
        <v>435</v>
      </c>
      <c r="D124" s="82" t="str">
        <f t="shared" si="21"/>
        <v>NA</v>
      </c>
      <c r="E124" s="87">
        <f t="shared" si="28"/>
        <v>0</v>
      </c>
      <c r="F124" s="95">
        <f t="shared" si="29"/>
        <v>0</v>
      </c>
      <c r="G124" s="88">
        <f t="shared" si="30"/>
        <v>15</v>
      </c>
      <c r="H124" s="86" t="str">
        <f>'P01'!$D107</f>
        <v>NA</v>
      </c>
      <c r="I124" s="86" t="str">
        <f>IF('P02'!$D107="NT","NT",IF($H$124="NCT","NC",IF('P02'!$D107="NC","NC",IF($H$124="CT","C",'P02'!$D107))))</f>
        <v>NA</v>
      </c>
      <c r="J124" s="86" t="str">
        <f>IF('P03'!$D107="NT","NT",IF($H$124="NCT","NC",IF('P03'!$D107="NC","NC",IF($H$124="CT","C",'P03'!$D107))))</f>
        <v>NA</v>
      </c>
      <c r="K124" s="86" t="str">
        <f>IF('P04'!$D107="NT","NT",IF($H$124="NCT","NC",IF('P04'!$D107="NC","NC",IF($H$124="CT","C",'P04'!$D107))))</f>
        <v>NA</v>
      </c>
      <c r="L124" s="86" t="str">
        <f>IF('P05'!$D107="NT","NT",IF($H$124="NCT","NC",IF('P05'!$D107="NC","NC",IF($H$124="CT","C",'P05'!$D107))))</f>
        <v>NA</v>
      </c>
      <c r="M124" s="86" t="str">
        <f>IF('P06'!$D107="NT","NT",IF($H$124="NCT","NC",IF('P06'!$D107="NC","NC",IF($H$124="CT","C",'P06'!$D107))))</f>
        <v>NA</v>
      </c>
      <c r="N124" s="86" t="str">
        <f>IF('P07'!$D107="NT","NT",IF($H$124="NCT","NC",IF('P07'!$D107="NC","NC",IF($H$124="CT","C",'P07'!$D107))))</f>
        <v>NA</v>
      </c>
      <c r="O124" s="86" t="str">
        <f>IF('P08'!$D107="NT","NT",IF($H$124="NCT","NC",IF('P08'!$D107="NC","NC",IF($H$124="CT","C",'P08'!$D107))))</f>
        <v>NA</v>
      </c>
      <c r="P124" s="86" t="str">
        <f>IF('P09'!$D107="NT","NT",IF($H$124="NCT","NC",IF('P09'!$D107="NC","NC",IF($H$124="CT","C",'P09'!$D107))))</f>
        <v>NA</v>
      </c>
      <c r="Q124" s="86" t="str">
        <f>IF('P10'!$D107="NT","NT",IF($H$124="NCT","NC",IF('P10'!$D107="NC","NC",IF($H$124="CT","C",'P10'!$D107))))</f>
        <v>NA</v>
      </c>
      <c r="R124" s="86" t="str">
        <f>IF('P11'!$D107="NT","NT",IF($H$124="NCT","NC",IF('P11'!$D107="NC","NC",IF($H$124="CT","C",'P11'!$D107))))</f>
        <v>NA</v>
      </c>
      <c r="S124" s="86" t="str">
        <f>IF('P12'!$D107="NT","NT",IF($H$124="NCT","NC",IF('P12'!$D107="NC","NC",IF($H$124="CT","C",'P12'!$D107))))</f>
        <v>NA</v>
      </c>
      <c r="T124" s="86" t="str">
        <f>IF('P13'!$D107="NT","NT",IF($H$124="NCT","NC",IF('P13'!$D107="NC","NC",IF($H$124="CT","C",'P13'!$D107))))</f>
        <v>NA</v>
      </c>
      <c r="U124" s="86" t="str">
        <f>IF('P14'!$D107="NT","NT",IF($H$124="NCT","NC",IF('P14'!$D107="NC","NC",IF($H$124="CT","C",'P14'!$D107))))</f>
        <v>NA</v>
      </c>
      <c r="V124" s="86" t="str">
        <f>IF('P15'!$D107="NT","NT",IF($H$124="NCT","NC",IF('P15'!$D107="NC","NC",IF($H$124="CT","C",'P15'!$D107))))</f>
        <v>NA</v>
      </c>
      <c r="W124" s="71"/>
    </row>
    <row r="125" spans="1:23" ht="75">
      <c r="A125" s="122"/>
      <c r="B125" s="98" t="s">
        <v>436</v>
      </c>
      <c r="C125" s="34" t="s">
        <v>437</v>
      </c>
      <c r="D125" s="82" t="str">
        <f t="shared" si="21"/>
        <v>C</v>
      </c>
      <c r="E125" s="87">
        <f t="shared" si="28"/>
        <v>15</v>
      </c>
      <c r="F125" s="95">
        <f t="shared" si="29"/>
        <v>0</v>
      </c>
      <c r="G125" s="88">
        <f t="shared" si="30"/>
        <v>0</v>
      </c>
      <c r="H125" s="86" t="str">
        <f>'P01'!$D108</f>
        <v>C</v>
      </c>
      <c r="I125" s="86" t="str">
        <f>IF('P02'!$D108="NT","NT",IF($H$125="NCT","NC",IF('P02'!$D108="NC","NC",IF($H$125="CT","C",'P02'!$D108))))</f>
        <v>C</v>
      </c>
      <c r="J125" s="86" t="str">
        <f>IF('P03'!$D108="NT","NT",IF($H$125="NCT","NC",IF('P03'!$D108="NC","NC",IF($H$125="CT","C",'P03'!$D108))))</f>
        <v>C</v>
      </c>
      <c r="K125" s="86" t="str">
        <f>IF('P04'!$D108="NT","NT",IF($H$125="NCT","NC",IF('P04'!$D108="NC","NC",IF($H$125="CT","C",'P04'!$D108))))</f>
        <v>C</v>
      </c>
      <c r="L125" s="86" t="str">
        <f>IF('P05'!$D108="NT","NT",IF($H$125="NCT","NC",IF('P05'!$D108="NC","NC",IF($H$125="CT","C",'P05'!$D108))))</f>
        <v>C</v>
      </c>
      <c r="M125" s="86" t="str">
        <f>IF('P06'!$D108="NT","NT",IF($H$125="NCT","NC",IF('P06'!$D108="NC","NC",IF($H$125="CT","C",'P06'!$D108))))</f>
        <v>C</v>
      </c>
      <c r="N125" s="86" t="str">
        <f>IF('P07'!$D108="NT","NT",IF($H$125="NCT","NC",IF('P07'!$D108="NC","NC",IF($H$125="CT","C",'P07'!$D108))))</f>
        <v>C</v>
      </c>
      <c r="O125" s="86" t="str">
        <f>IF('P08'!$D108="NT","NT",IF($H$125="NCT","NC",IF('P08'!$D108="NC","NC",IF($H$125="CT","C",'P08'!$D108))))</f>
        <v>C</v>
      </c>
      <c r="P125" s="86" t="str">
        <f>IF('P09'!$D108="NT","NT",IF($H$125="NCT","NC",IF('P09'!$D108="NC","NC",IF($H$125="CT","C",'P09'!$D108))))</f>
        <v>C</v>
      </c>
      <c r="Q125" s="86" t="str">
        <f>IF('P10'!$D108="NT","NT",IF($H$125="NCT","NC",IF('P10'!$D108="NC","NC",IF($H$125="CT","C",'P10'!$D108))))</f>
        <v>C</v>
      </c>
      <c r="R125" s="86" t="str">
        <f>IF('P11'!$D108="NT","NT",IF($H$125="NCT","NC",IF('P11'!$D108="NC","NC",IF($H$125="CT","C",'P11'!$D108))))</f>
        <v>C</v>
      </c>
      <c r="S125" s="86" t="str">
        <f>IF('P12'!$D108="NT","NT",IF($H$125="NCT","NC",IF('P12'!$D108="NC","NC",IF($H$125="CT","C",'P12'!$D108))))</f>
        <v>C</v>
      </c>
      <c r="T125" s="86" t="str">
        <f>IF('P13'!$D108="NT","NT",IF($H$125="NCT","NC",IF('P13'!$D108="NC","NC",IF($H$125="CT","C",'P13'!$D108))))</f>
        <v>C</v>
      </c>
      <c r="U125" s="86" t="str">
        <f>IF('P14'!$D108="NT","NT",IF($H$125="NCT","NC",IF('P14'!$D108="NC","NC",IF($H$125="CT","C",'P14'!$D108))))</f>
        <v>C</v>
      </c>
      <c r="V125" s="86" t="str">
        <f>IF('P15'!$D108="NT","NT",IF($H$125="NCT","NC",IF('P15'!$D108="NC","NC",IF($H$125="CT","C",'P15'!$D108))))</f>
        <v>C</v>
      </c>
      <c r="W125" s="71"/>
    </row>
    <row r="126" spans="1:23" ht="75">
      <c r="A126" s="122"/>
      <c r="B126" s="98" t="s">
        <v>438</v>
      </c>
      <c r="C126" s="34" t="s">
        <v>439</v>
      </c>
      <c r="D126" s="82" t="str">
        <f t="shared" si="21"/>
        <v>NA</v>
      </c>
      <c r="E126" s="87">
        <f t="shared" si="28"/>
        <v>0</v>
      </c>
      <c r="F126" s="95">
        <f t="shared" si="29"/>
        <v>0</v>
      </c>
      <c r="G126" s="88">
        <f t="shared" si="30"/>
        <v>15</v>
      </c>
      <c r="H126" s="86" t="str">
        <f>'P01'!$D109</f>
        <v>NA</v>
      </c>
      <c r="I126" s="86" t="str">
        <f>IF('P02'!$D109="NT","NT",IF($H$126="NCT","NC",IF('P02'!$D109="NC","NC",IF($H$126="CT","C",'P02'!$D109))))</f>
        <v>NA</v>
      </c>
      <c r="J126" s="86" t="str">
        <f>IF('P03'!$D109="NT","NT",IF($H$126="NCT","NC",IF('P03'!$D109="NC","NC",IF($H$126="CT","C",'P03'!$D109))))</f>
        <v>NA</v>
      </c>
      <c r="K126" s="86" t="str">
        <f>IF('P04'!$D109="NT","NT",IF($H$126="NCT","NC",IF('P04'!$D109="NC","NC",IF($H$126="CT","C",'P04'!$D109))))</f>
        <v>NA</v>
      </c>
      <c r="L126" s="86" t="str">
        <f>IF('P05'!$D109="NT","NT",IF($H$126="NCT","NC",IF('P05'!$D109="NC","NC",IF($H$126="CT","C",'P05'!$D109))))</f>
        <v>NA</v>
      </c>
      <c r="M126" s="86" t="str">
        <f>IF('P06'!$D109="NT","NT",IF($H$126="NCT","NC",IF('P06'!$D109="NC","NC",IF($H$126="CT","C",'P06'!$D109))))</f>
        <v>NA</v>
      </c>
      <c r="N126" s="86" t="str">
        <f>IF('P07'!$D109="NT","NT",IF($H$126="NCT","NC",IF('P07'!$D109="NC","NC",IF($H$126="CT","C",'P07'!$D109))))</f>
        <v>NA</v>
      </c>
      <c r="O126" s="86" t="str">
        <f>IF('P08'!$D109="NT","NT",IF($H$126="NCT","NC",IF('P08'!$D109="NC","NC",IF($H$126="CT","C",'P08'!$D109))))</f>
        <v>NA</v>
      </c>
      <c r="P126" s="86" t="str">
        <f>IF('P09'!$D109="NT","NT",IF($H$126="NCT","NC",IF('P09'!$D109="NC","NC",IF($H$126="CT","C",'P09'!$D109))))</f>
        <v>NA</v>
      </c>
      <c r="Q126" s="86" t="str">
        <f>IF('P10'!$D109="NT","NT",IF($H$126="NCT","NC",IF('P10'!$D109="NC","NC",IF($H$126="CT","C",'P10'!$D109))))</f>
        <v>NA</v>
      </c>
      <c r="R126" s="86" t="str">
        <f>IF('P11'!$D109="NT","NT",IF($H$126="NCT","NC",IF('P11'!$D109="NC","NC",IF($H$126="CT","C",'P11'!$D109))))</f>
        <v>NA</v>
      </c>
      <c r="S126" s="86" t="str">
        <f>IF('P12'!$D109="NT","NT",IF($H$126="NCT","NC",IF('P12'!$D109="NC","NC",IF($H$126="CT","C",'P12'!$D109))))</f>
        <v>NA</v>
      </c>
      <c r="T126" s="86" t="str">
        <f>IF('P13'!$D109="NT","NT",IF($H$126="NCT","NC",IF('P13'!$D109="NC","NC",IF($H$126="CT","C",'P13'!$D109))))</f>
        <v>NA</v>
      </c>
      <c r="U126" s="86" t="str">
        <f>IF('P14'!$D109="NT","NT",IF($H$126="NCT","NC",IF('P14'!$D109="NC","NC",IF($H$126="CT","C",'P14'!$D109))))</f>
        <v>NA</v>
      </c>
      <c r="V126" s="86" t="str">
        <f>IF('P15'!$D109="NT","NT",IF($H$126="NCT","NC",IF('P15'!$D109="NC","NC",IF($H$126="CT","C",'P15'!$D109))))</f>
        <v>NA</v>
      </c>
      <c r="W126" s="71"/>
    </row>
    <row r="127" spans="1:23">
      <c r="A127" s="89"/>
      <c r="B127" s="99"/>
      <c r="C127" s="99"/>
      <c r="D127" s="100"/>
      <c r="E127" s="101">
        <f>SUM(E115:E126)</f>
        <v>45</v>
      </c>
      <c r="F127" s="102">
        <f>SUM(F115:F126)</f>
        <v>7</v>
      </c>
      <c r="G127" s="103">
        <f>SUM(G115:G126)</f>
        <v>128</v>
      </c>
      <c r="H127" s="99"/>
      <c r="I127" s="99"/>
      <c r="J127" s="99"/>
      <c r="K127" s="99"/>
      <c r="L127" s="99"/>
      <c r="M127" s="99"/>
      <c r="N127" s="99"/>
      <c r="O127" s="99"/>
      <c r="P127" s="99"/>
      <c r="Q127" s="99"/>
      <c r="R127" s="99"/>
      <c r="S127" s="99"/>
      <c r="T127" s="99"/>
      <c r="U127" s="99"/>
      <c r="V127" s="99"/>
      <c r="W127" s="71"/>
    </row>
  </sheetData>
  <mergeCells count="27">
    <mergeCell ref="A1:G1"/>
    <mergeCell ref="H1:V1"/>
    <mergeCell ref="A2:G2"/>
    <mergeCell ref="H2:V2"/>
    <mergeCell ref="A3:G3"/>
    <mergeCell ref="H3:V3"/>
    <mergeCell ref="A49:A50"/>
    <mergeCell ref="X3:AA4"/>
    <mergeCell ref="A4:A8"/>
    <mergeCell ref="B4:B8"/>
    <mergeCell ref="C4:C8"/>
    <mergeCell ref="D4:D8"/>
    <mergeCell ref="E4:E8"/>
    <mergeCell ref="F4:F8"/>
    <mergeCell ref="G4:G8"/>
    <mergeCell ref="A9:A17"/>
    <mergeCell ref="A19:A20"/>
    <mergeCell ref="A22:A24"/>
    <mergeCell ref="A26:A38"/>
    <mergeCell ref="A40:A47"/>
    <mergeCell ref="A115:A126"/>
    <mergeCell ref="A52:A56"/>
    <mergeCell ref="A58:A67"/>
    <mergeCell ref="A69:A72"/>
    <mergeCell ref="A74:A87"/>
    <mergeCell ref="A89:A101"/>
    <mergeCell ref="A103:A113"/>
  </mergeCells>
  <conditionalFormatting sqref="D9:D17 E53:E56 E58:E67 E69:E72 E9:V9 F10:V17 D19:V20 D22:V24 D26:V38 D40:V47 D49:V50 I52:V56 G58:V67 G69:V72 E89:V101 E115:V126 E103:V113 E74:V87 G53:H56">
    <cfRule type="cellIs" dxfId="159" priority="9" stopIfTrue="1" operator="equal">
      <formula>"CT"</formula>
    </cfRule>
    <cfRule type="cellIs" dxfId="158" priority="81" stopIfTrue="1" operator="equal">
      <formula>"C"</formula>
    </cfRule>
  </conditionalFormatting>
  <conditionalFormatting sqref="D9:D17 E53:E56 E58:E67 E69:E72 E9:V9 F10:V17 D19:V20 D22:V24 D26:V38 D40:V47 D49:V50 I52:V56 G58:V67 G69:V72 E89:V101 E115:V126 E103:V113 E74:V87 G53:H56">
    <cfRule type="cellIs" dxfId="157" priority="83" stopIfTrue="1" operator="equal">
      <formula>"NA"</formula>
    </cfRule>
  </conditionalFormatting>
  <conditionalFormatting sqref="D9:D17 D33:D38 F17 D27:E32 G27:H32 F27:F38 E58:E67 E69:E72 F74:F87 E74:E83 G74:H83 F89:F101 E89:E99 G89:H99 F103:F113 E103:E108 G103:H108 F115:F126 E115:E123 G115:H123 E9:I9 D26:H26 F10:I16 I17 I103:V113 J9:V17 D19:V20 D22:V24 I26:V38 D40:V47 D49:V50 I52:V56 G58:V67 G69:V72 I74:V87 I89:V101 I115:V126">
    <cfRule type="cellIs" dxfId="156" priority="67" stopIfTrue="1" operator="equal">
      <formula>"NCT"</formula>
    </cfRule>
    <cfRule type="cellIs" dxfId="155" priority="82" stopIfTrue="1" operator="equal">
      <formula>"NC"</formula>
    </cfRule>
  </conditionalFormatting>
  <conditionalFormatting sqref="D9:D17 E53:E56 E58:E67 E69:E72 E9:V9 F10:V17 D19:V20 D22:V24 D26:V38 D40:V47 D49:V50 I52:V56 G58:V67 G69:V72 E89:V101 E115:V126 E103:V113 E74:V87 G53:H56">
    <cfRule type="cellIs" dxfId="154" priority="84" stopIfTrue="1" operator="equal">
      <formula>"NT"</formula>
    </cfRule>
  </conditionalFormatting>
  <conditionalFormatting sqref="G17:H17 E100:H101 E53:E56 E33:E38 G53:H56 G33:H38 E84:H87 E109:H113 E124:H126">
    <cfRule type="cellIs" dxfId="153" priority="80" stopIfTrue="1" operator="equal">
      <formula>"NC"</formula>
    </cfRule>
  </conditionalFormatting>
  <conditionalFormatting sqref="E52 G52">
    <cfRule type="cellIs" dxfId="152" priority="76" stopIfTrue="1" operator="equal">
      <formula>"C"</formula>
    </cfRule>
  </conditionalFormatting>
  <conditionalFormatting sqref="E52 G52">
    <cfRule type="cellIs" dxfId="151" priority="78" stopIfTrue="1" operator="equal">
      <formula>"NA"</formula>
    </cfRule>
  </conditionalFormatting>
  <conditionalFormatting sqref="E52 G52">
    <cfRule type="cellIs" dxfId="150" priority="77" stopIfTrue="1" operator="equal">
      <formula>"NC"</formula>
    </cfRule>
  </conditionalFormatting>
  <conditionalFormatting sqref="E52 G52">
    <cfRule type="cellIs" dxfId="149" priority="79" stopIfTrue="1" operator="equal">
      <formula>"NT"</formula>
    </cfRule>
  </conditionalFormatting>
  <conditionalFormatting sqref="H52">
    <cfRule type="cellIs" dxfId="148" priority="72" stopIfTrue="1" operator="equal">
      <formula>"C"</formula>
    </cfRule>
  </conditionalFormatting>
  <conditionalFormatting sqref="H52">
    <cfRule type="cellIs" dxfId="147" priority="74" stopIfTrue="1" operator="equal">
      <formula>"NA"</formula>
    </cfRule>
  </conditionalFormatting>
  <conditionalFormatting sqref="H52">
    <cfRule type="cellIs" dxfId="146" priority="66" stopIfTrue="1" operator="equal">
      <formula>"NCT"</formula>
    </cfRule>
    <cfRule type="cellIs" dxfId="145" priority="73" stopIfTrue="1" operator="equal">
      <formula>"NC"</formula>
    </cfRule>
  </conditionalFormatting>
  <conditionalFormatting sqref="H52">
    <cfRule type="cellIs" dxfId="144" priority="75" stopIfTrue="1" operator="equal">
      <formula>"NT"</formula>
    </cfRule>
  </conditionalFormatting>
  <conditionalFormatting sqref="E10:E17">
    <cfRule type="cellIs" dxfId="143" priority="68" stopIfTrue="1" operator="equal">
      <formula>"C"</formula>
    </cfRule>
  </conditionalFormatting>
  <conditionalFormatting sqref="E10:E17">
    <cfRule type="cellIs" dxfId="142" priority="70" stopIfTrue="1" operator="equal">
      <formula>"NA"</formula>
    </cfRule>
  </conditionalFormatting>
  <conditionalFormatting sqref="E10:E17">
    <cfRule type="cellIs" dxfId="141" priority="69" stopIfTrue="1" operator="equal">
      <formula>"NC"</formula>
    </cfRule>
  </conditionalFormatting>
  <conditionalFormatting sqref="E10:E17">
    <cfRule type="cellIs" dxfId="140" priority="71" stopIfTrue="1" operator="equal">
      <formula>"NT"</formula>
    </cfRule>
  </conditionalFormatting>
  <conditionalFormatting sqref="D52:D56">
    <cfRule type="cellIs" dxfId="139" priority="62" stopIfTrue="1" operator="equal">
      <formula>"C"</formula>
    </cfRule>
  </conditionalFormatting>
  <conditionalFormatting sqref="D52:D56">
    <cfRule type="cellIs" dxfId="138" priority="64" stopIfTrue="1" operator="equal">
      <formula>"NA"</formula>
    </cfRule>
  </conditionalFormatting>
  <conditionalFormatting sqref="D52:D56">
    <cfRule type="cellIs" dxfId="137" priority="61" stopIfTrue="1" operator="equal">
      <formula>"NCT"</formula>
    </cfRule>
    <cfRule type="cellIs" dxfId="136" priority="63" stopIfTrue="1" operator="equal">
      <formula>"NC"</formula>
    </cfRule>
  </conditionalFormatting>
  <conditionalFormatting sqref="D52:D56">
    <cfRule type="cellIs" dxfId="135" priority="65" stopIfTrue="1" operator="equal">
      <formula>"NT"</formula>
    </cfRule>
  </conditionalFormatting>
  <conditionalFormatting sqref="D58:D67">
    <cfRule type="cellIs" dxfId="134" priority="57" stopIfTrue="1" operator="equal">
      <formula>"C"</formula>
    </cfRule>
  </conditionalFormatting>
  <conditionalFormatting sqref="D58:D67">
    <cfRule type="cellIs" dxfId="133" priority="59" stopIfTrue="1" operator="equal">
      <formula>"NA"</formula>
    </cfRule>
  </conditionalFormatting>
  <conditionalFormatting sqref="D58:D67">
    <cfRule type="cellIs" dxfId="132" priority="56" stopIfTrue="1" operator="equal">
      <formula>"NCT"</formula>
    </cfRule>
    <cfRule type="cellIs" dxfId="131" priority="58" stopIfTrue="1" operator="equal">
      <formula>"NC"</formula>
    </cfRule>
  </conditionalFormatting>
  <conditionalFormatting sqref="D58:D67">
    <cfRule type="cellIs" dxfId="130" priority="60" stopIfTrue="1" operator="equal">
      <formula>"NT"</formula>
    </cfRule>
  </conditionalFormatting>
  <conditionalFormatting sqref="D69:D72">
    <cfRule type="cellIs" dxfId="129" priority="52" stopIfTrue="1" operator="equal">
      <formula>"C"</formula>
    </cfRule>
  </conditionalFormatting>
  <conditionalFormatting sqref="D69:D72">
    <cfRule type="cellIs" dxfId="128" priority="54" stopIfTrue="1" operator="equal">
      <formula>"NA"</formula>
    </cfRule>
  </conditionalFormatting>
  <conditionalFormatting sqref="D69:D72">
    <cfRule type="cellIs" dxfId="127" priority="51" stopIfTrue="1" operator="equal">
      <formula>"NCT"</formula>
    </cfRule>
    <cfRule type="cellIs" dxfId="126" priority="53" stopIfTrue="1" operator="equal">
      <formula>"NC"</formula>
    </cfRule>
  </conditionalFormatting>
  <conditionalFormatting sqref="D69:D72">
    <cfRule type="cellIs" dxfId="125" priority="55" stopIfTrue="1" operator="equal">
      <formula>"NT"</formula>
    </cfRule>
  </conditionalFormatting>
  <conditionalFormatting sqref="D74:D87">
    <cfRule type="cellIs" dxfId="124" priority="47" stopIfTrue="1" operator="equal">
      <formula>"C"</formula>
    </cfRule>
  </conditionalFormatting>
  <conditionalFormatting sqref="D74:D87">
    <cfRule type="cellIs" dxfId="123" priority="49" stopIfTrue="1" operator="equal">
      <formula>"NA"</formula>
    </cfRule>
  </conditionalFormatting>
  <conditionalFormatting sqref="D74:D87">
    <cfRule type="cellIs" dxfId="122" priority="46" stopIfTrue="1" operator="equal">
      <formula>"NCT"</formula>
    </cfRule>
    <cfRule type="cellIs" dxfId="121" priority="48" stopIfTrue="1" operator="equal">
      <formula>"NC"</formula>
    </cfRule>
  </conditionalFormatting>
  <conditionalFormatting sqref="D74:D87">
    <cfRule type="cellIs" dxfId="120" priority="50" stopIfTrue="1" operator="equal">
      <formula>"NT"</formula>
    </cfRule>
  </conditionalFormatting>
  <conditionalFormatting sqref="D89:D101">
    <cfRule type="cellIs" dxfId="119" priority="42" stopIfTrue="1" operator="equal">
      <formula>"C"</formula>
    </cfRule>
  </conditionalFormatting>
  <conditionalFormatting sqref="D89:D101">
    <cfRule type="cellIs" dxfId="118" priority="44" stopIfTrue="1" operator="equal">
      <formula>"NA"</formula>
    </cfRule>
  </conditionalFormatting>
  <conditionalFormatting sqref="D89:D101">
    <cfRule type="cellIs" dxfId="117" priority="41" stopIfTrue="1" operator="equal">
      <formula>"NCT"</formula>
    </cfRule>
    <cfRule type="cellIs" dxfId="116" priority="43" stopIfTrue="1" operator="equal">
      <formula>"NC"</formula>
    </cfRule>
  </conditionalFormatting>
  <conditionalFormatting sqref="D89:D101">
    <cfRule type="cellIs" dxfId="115" priority="45" stopIfTrue="1" operator="equal">
      <formula>"NT"</formula>
    </cfRule>
  </conditionalFormatting>
  <conditionalFormatting sqref="D103:D113">
    <cfRule type="cellIs" dxfId="114" priority="37" stopIfTrue="1" operator="equal">
      <formula>"C"</formula>
    </cfRule>
  </conditionalFormatting>
  <conditionalFormatting sqref="D103:D113">
    <cfRule type="cellIs" dxfId="113" priority="39" stopIfTrue="1" operator="equal">
      <formula>"NA"</formula>
    </cfRule>
  </conditionalFormatting>
  <conditionalFormatting sqref="D103:D113">
    <cfRule type="cellIs" dxfId="112" priority="36" stopIfTrue="1" operator="equal">
      <formula>"NCT"</formula>
    </cfRule>
    <cfRule type="cellIs" dxfId="111" priority="38" stopIfTrue="1" operator="equal">
      <formula>"NC"</formula>
    </cfRule>
  </conditionalFormatting>
  <conditionalFormatting sqref="D103:D113">
    <cfRule type="cellIs" dxfId="110" priority="40" stopIfTrue="1" operator="equal">
      <formula>"NT"</formula>
    </cfRule>
  </conditionalFormatting>
  <conditionalFormatting sqref="D115:D126">
    <cfRule type="cellIs" dxfId="109" priority="32" stopIfTrue="1" operator="equal">
      <formula>"C"</formula>
    </cfRule>
  </conditionalFormatting>
  <conditionalFormatting sqref="D115:D126">
    <cfRule type="cellIs" dxfId="108" priority="34" stopIfTrue="1" operator="equal">
      <formula>"NA"</formula>
    </cfRule>
  </conditionalFormatting>
  <conditionalFormatting sqref="D115:D126">
    <cfRule type="cellIs" dxfId="107" priority="31" stopIfTrue="1" operator="equal">
      <formula>"NCT"</formula>
    </cfRule>
    <cfRule type="cellIs" dxfId="106" priority="33" stopIfTrue="1" operator="equal">
      <formula>"NC"</formula>
    </cfRule>
  </conditionalFormatting>
  <conditionalFormatting sqref="D115:D126">
    <cfRule type="cellIs" dxfId="105" priority="35" stopIfTrue="1" operator="equal">
      <formula>"NT"</formula>
    </cfRule>
  </conditionalFormatting>
  <conditionalFormatting sqref="F52:F56">
    <cfRule type="cellIs" dxfId="104" priority="27" stopIfTrue="1" operator="equal">
      <formula>"C"</formula>
    </cfRule>
  </conditionalFormatting>
  <conditionalFormatting sqref="F52:F56">
    <cfRule type="cellIs" dxfId="103" priority="29" stopIfTrue="1" operator="equal">
      <formula>"NA"</formula>
    </cfRule>
  </conditionalFormatting>
  <conditionalFormatting sqref="F52:F56">
    <cfRule type="cellIs" dxfId="102" priority="26" stopIfTrue="1" operator="equal">
      <formula>"NCT"</formula>
    </cfRule>
    <cfRule type="cellIs" dxfId="101" priority="28" stopIfTrue="1" operator="equal">
      <formula>"NC"</formula>
    </cfRule>
  </conditionalFormatting>
  <conditionalFormatting sqref="F52:F56">
    <cfRule type="cellIs" dxfId="100" priority="30" stopIfTrue="1" operator="equal">
      <formula>"NT"</formula>
    </cfRule>
  </conditionalFormatting>
  <conditionalFormatting sqref="F58:F67">
    <cfRule type="cellIs" dxfId="99" priority="22" stopIfTrue="1" operator="equal">
      <formula>"C"</formula>
    </cfRule>
  </conditionalFormatting>
  <conditionalFormatting sqref="F58:F67">
    <cfRule type="cellIs" dxfId="98" priority="24" stopIfTrue="1" operator="equal">
      <formula>"NA"</formula>
    </cfRule>
  </conditionalFormatting>
  <conditionalFormatting sqref="F58:F67">
    <cfRule type="cellIs" dxfId="97" priority="21" stopIfTrue="1" operator="equal">
      <formula>"NCT"</formula>
    </cfRule>
    <cfRule type="cellIs" dxfId="96" priority="23" stopIfTrue="1" operator="equal">
      <formula>"NC"</formula>
    </cfRule>
  </conditionalFormatting>
  <conditionalFormatting sqref="F58:F67">
    <cfRule type="cellIs" dxfId="95" priority="25" stopIfTrue="1" operator="equal">
      <formula>"NT"</formula>
    </cfRule>
  </conditionalFormatting>
  <conditionalFormatting sqref="F69:F72">
    <cfRule type="cellIs" dxfId="94" priority="17" stopIfTrue="1" operator="equal">
      <formula>"C"</formula>
    </cfRule>
  </conditionalFormatting>
  <conditionalFormatting sqref="F69:F72">
    <cfRule type="cellIs" dxfId="93" priority="19" stopIfTrue="1" operator="equal">
      <formula>"NA"</formula>
    </cfRule>
  </conditionalFormatting>
  <conditionalFormatting sqref="F69:F72">
    <cfRule type="cellIs" dxfId="92" priority="16" stopIfTrue="1" operator="equal">
      <formula>"NCT"</formula>
    </cfRule>
    <cfRule type="cellIs" dxfId="91" priority="18" stopIfTrue="1" operator="equal">
      <formula>"NC"</formula>
    </cfRule>
  </conditionalFormatting>
  <conditionalFormatting sqref="F69:F72">
    <cfRule type="cellIs" dxfId="90" priority="20" stopIfTrue="1" operator="equal">
      <formula>"NT"</formula>
    </cfRule>
  </conditionalFormatting>
  <conditionalFormatting sqref="F89:F101">
    <cfRule type="cellIs" dxfId="89" priority="15" stopIfTrue="1" operator="equal">
      <formula>"NC"</formula>
    </cfRule>
  </conditionalFormatting>
  <conditionalFormatting sqref="F103:F113">
    <cfRule type="cellIs" dxfId="88" priority="14" stopIfTrue="1" operator="equal">
      <formula>"NC"</formula>
    </cfRule>
  </conditionalFormatting>
  <conditionalFormatting sqref="F103:F113">
    <cfRule type="cellIs" dxfId="87" priority="13" stopIfTrue="1" operator="equal">
      <formula>"NC"</formula>
    </cfRule>
  </conditionalFormatting>
  <conditionalFormatting sqref="F115:F126">
    <cfRule type="cellIs" dxfId="86" priority="12" stopIfTrue="1" operator="equal">
      <formula>"NC"</formula>
    </cfRule>
  </conditionalFormatting>
  <conditionalFormatting sqref="F115:F126">
    <cfRule type="cellIs" dxfId="85" priority="11" stopIfTrue="1" operator="equal">
      <formula>"NC"</formula>
    </cfRule>
  </conditionalFormatting>
  <conditionalFormatting sqref="F115:F126">
    <cfRule type="cellIs" dxfId="84" priority="10" stopIfTrue="1" operator="equal">
      <formula>"NC"</formula>
    </cfRule>
  </conditionalFormatting>
  <conditionalFormatting sqref="H113">
    <cfRule type="cellIs" dxfId="83" priority="7" stopIfTrue="1" operator="equal">
      <formula>"NCT"</formula>
    </cfRule>
    <cfRule type="cellIs" dxfId="82" priority="8" stopIfTrue="1" operator="equal">
      <formula>"NC"</formula>
    </cfRule>
  </conditionalFormatting>
  <conditionalFormatting sqref="H84">
    <cfRule type="cellIs" dxfId="81" priority="5" stopIfTrue="1" operator="equal">
      <formula>"NCT"</formula>
    </cfRule>
    <cfRule type="cellIs" dxfId="80" priority="6" stopIfTrue="1" operator="equal">
      <formula>"NC"</formula>
    </cfRule>
  </conditionalFormatting>
  <conditionalFormatting sqref="H86">
    <cfRule type="cellIs" dxfId="79" priority="3" stopIfTrue="1" operator="equal">
      <formula>"NCT"</formula>
    </cfRule>
    <cfRule type="cellIs" dxfId="78" priority="4" stopIfTrue="1" operator="equal">
      <formula>"NC"</formula>
    </cfRule>
  </conditionalFormatting>
  <conditionalFormatting sqref="H54">
    <cfRule type="cellIs" dxfId="77" priority="1" stopIfTrue="1" operator="equal">
      <formula>"NCT"</formula>
    </cfRule>
    <cfRule type="cellIs" dxfId="76" priority="2" stopIfTrue="1" operator="equal">
      <formula>"NC"</formula>
    </cfRule>
  </conditionalFormatting>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H109"/>
  <sheetViews>
    <sheetView zoomScaleNormal="100" workbookViewId="0">
      <pane xSplit="4" ySplit="3" topLeftCell="E4" activePane="bottomRight" state="frozen"/>
      <selection activeCell="E25" sqref="E25"/>
      <selection pane="topRight" activeCell="E25" sqref="E25"/>
      <selection pane="bottomLeft" activeCell="E25" sqref="E25"/>
      <selection pane="bottomRight" activeCell="E41" sqref="E41"/>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78.5" style="8" customWidth="1"/>
    <col min="6" max="6" width="54.5" style="8" customWidth="1"/>
    <col min="7" max="1016" width="14.1640625" style="8" customWidth="1"/>
    <col min="1017" max="1022" width="14.1640625" style="1" customWidth="1"/>
    <col min="1023" max="1023" width="10.83203125" style="1" customWidth="1"/>
    <col min="1024" max="16384" width="10.83203125" style="1"/>
  </cols>
  <sheetData>
    <row r="1" spans="1:1022" s="10" customFormat="1">
      <c r="A1" s="18" t="str">
        <f>Périmètre!B10</f>
        <v>Accueil</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22" s="10" customFormat="1">
      <c r="A2" s="20" t="str">
        <f>Périmètre!C10</f>
        <v>https://www.eau-artois-picardie.fr/</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22" ht="30">
      <c r="A3" s="22"/>
      <c r="B3" s="23" t="s">
        <v>26</v>
      </c>
      <c r="C3" s="23" t="s">
        <v>28</v>
      </c>
      <c r="D3" s="23" t="s">
        <v>29</v>
      </c>
      <c r="E3" s="23" t="s">
        <v>27</v>
      </c>
      <c r="F3" s="23" t="s">
        <v>5</v>
      </c>
    </row>
    <row r="4" spans="1:1022" ht="30">
      <c r="A4" s="141" t="s">
        <v>215</v>
      </c>
      <c r="B4" s="9" t="s">
        <v>216</v>
      </c>
      <c r="C4" s="3" t="s">
        <v>217</v>
      </c>
      <c r="D4" s="9" t="s">
        <v>23</v>
      </c>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22" ht="314">
      <c r="A5" s="124"/>
      <c r="B5" s="9" t="s">
        <v>218</v>
      </c>
      <c r="C5" s="3" t="s">
        <v>219</v>
      </c>
      <c r="D5" s="9" t="s">
        <v>24</v>
      </c>
      <c r="E5" s="3" t="s">
        <v>126</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c r="AMC5" s="12"/>
      <c r="AMD5" s="12"/>
      <c r="AME5" s="12"/>
      <c r="AMF5" s="12"/>
      <c r="AMG5" s="12"/>
      <c r="AMH5" s="12"/>
    </row>
    <row r="6" spans="1:1022" ht="90">
      <c r="A6" s="124"/>
      <c r="B6" s="9" t="s">
        <v>220</v>
      </c>
      <c r="C6" s="3" t="s">
        <v>221</v>
      </c>
      <c r="D6" s="9" t="s">
        <v>24</v>
      </c>
      <c r="E6" s="61" t="s">
        <v>143</v>
      </c>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5"/>
      <c r="AMD6" s="5"/>
      <c r="AME6" s="5"/>
      <c r="AMF6" s="5"/>
      <c r="AMG6" s="5"/>
      <c r="AMH6" s="5"/>
    </row>
    <row r="7" spans="1:1022" ht="75">
      <c r="A7" s="124"/>
      <c r="B7" s="9" t="s">
        <v>222</v>
      </c>
      <c r="C7" s="3" t="s">
        <v>223</v>
      </c>
      <c r="D7" s="9" t="s">
        <v>25</v>
      </c>
      <c r="E7" s="3"/>
      <c r="F7" s="3"/>
      <c r="AMC7" s="5"/>
      <c r="AMD7" s="5"/>
      <c r="AME7" s="5"/>
      <c r="AMF7" s="5"/>
      <c r="AMG7" s="5"/>
      <c r="AMH7" s="5"/>
    </row>
    <row r="8" spans="1:1022" ht="60">
      <c r="A8" s="124"/>
      <c r="B8" s="9" t="s">
        <v>224</v>
      </c>
      <c r="C8" s="3" t="s">
        <v>225</v>
      </c>
      <c r="D8" s="9" t="s">
        <v>25</v>
      </c>
      <c r="E8" s="24"/>
      <c r="F8" s="3"/>
      <c r="AMC8" s="5"/>
      <c r="AMD8" s="5"/>
      <c r="AME8" s="5"/>
      <c r="AMF8" s="5"/>
      <c r="AMG8" s="5"/>
      <c r="AMH8" s="5"/>
    </row>
    <row r="9" spans="1:1022" ht="120">
      <c r="A9" s="124"/>
      <c r="B9" s="9" t="s">
        <v>226</v>
      </c>
      <c r="C9" s="3" t="s">
        <v>227</v>
      </c>
      <c r="D9" s="9" t="s">
        <v>24</v>
      </c>
      <c r="E9" s="63" t="s">
        <v>182</v>
      </c>
      <c r="F9" s="3"/>
      <c r="AMC9" s="5"/>
      <c r="AMD9" s="5"/>
      <c r="AME9" s="5"/>
      <c r="AMF9" s="5"/>
      <c r="AMG9" s="5"/>
      <c r="AMH9" s="5"/>
    </row>
    <row r="10" spans="1:1022" ht="45">
      <c r="A10" s="124"/>
      <c r="B10" s="9" t="s">
        <v>228</v>
      </c>
      <c r="C10" s="3" t="s">
        <v>229</v>
      </c>
      <c r="D10" s="9" t="s">
        <v>25</v>
      </c>
      <c r="E10" s="55" t="s">
        <v>107</v>
      </c>
      <c r="F10" s="3"/>
      <c r="AMC10" s="5"/>
      <c r="AMD10" s="5"/>
      <c r="AME10" s="5"/>
      <c r="AMF10" s="5"/>
      <c r="AMG10" s="5"/>
      <c r="AMH10" s="5"/>
    </row>
    <row r="11" spans="1:1022" ht="90">
      <c r="A11" s="124"/>
      <c r="B11" s="9" t="s">
        <v>230</v>
      </c>
      <c r="C11" s="3" t="s">
        <v>231</v>
      </c>
      <c r="D11" s="9" t="s">
        <v>25</v>
      </c>
      <c r="E11" s="3"/>
      <c r="F11" s="3"/>
    </row>
    <row r="12" spans="1:1022" ht="45">
      <c r="A12" s="142"/>
      <c r="B12" s="9" t="s">
        <v>232</v>
      </c>
      <c r="C12" s="3" t="s">
        <v>233</v>
      </c>
      <c r="D12" s="9" t="s">
        <v>25</v>
      </c>
      <c r="E12" s="3"/>
      <c r="F12" s="3"/>
    </row>
    <row r="13" spans="1:1022" ht="17" customHeight="1">
      <c r="A13" s="140" t="s">
        <v>234</v>
      </c>
      <c r="B13" s="32" t="s">
        <v>235</v>
      </c>
      <c r="C13" s="31" t="s">
        <v>236</v>
      </c>
      <c r="D13" s="32" t="s">
        <v>25</v>
      </c>
      <c r="E13" s="33"/>
      <c r="F13" s="31"/>
    </row>
    <row r="14" spans="1:1022" ht="33.5" customHeight="1">
      <c r="A14" s="140"/>
      <c r="B14" s="32" t="s">
        <v>237</v>
      </c>
      <c r="C14" s="31" t="s">
        <v>238</v>
      </c>
      <c r="D14" s="32" t="s">
        <v>25</v>
      </c>
      <c r="E14" s="31"/>
      <c r="F14" s="31"/>
    </row>
    <row r="15" spans="1:1022" ht="45">
      <c r="A15" s="140" t="s">
        <v>239</v>
      </c>
      <c r="B15" s="9" t="s">
        <v>240</v>
      </c>
      <c r="C15" s="3" t="s">
        <v>241</v>
      </c>
      <c r="D15" s="9" t="s">
        <v>23</v>
      </c>
      <c r="E15" s="3"/>
      <c r="F15" s="3"/>
      <c r="AMC15" s="5"/>
      <c r="AMD15" s="5"/>
      <c r="AME15" s="5"/>
      <c r="AMF15" s="5"/>
      <c r="AMG15" s="5"/>
      <c r="AMH15" s="5"/>
    </row>
    <row r="16" spans="1:1022" ht="78" customHeight="1">
      <c r="A16" s="140"/>
      <c r="B16" s="9" t="s">
        <v>242</v>
      </c>
      <c r="C16" s="3" t="s">
        <v>243</v>
      </c>
      <c r="D16" s="9" t="s">
        <v>64</v>
      </c>
      <c r="E16" s="3" t="s">
        <v>86</v>
      </c>
      <c r="F16" s="7"/>
      <c r="AMC16" s="5"/>
      <c r="AMD16" s="5"/>
      <c r="AME16" s="5"/>
      <c r="AMF16" s="5"/>
      <c r="AMG16" s="5"/>
      <c r="AMH16" s="5"/>
    </row>
    <row r="17" spans="1:1022" ht="105">
      <c r="A17" s="140"/>
      <c r="B17" s="9" t="s">
        <v>244</v>
      </c>
      <c r="C17" s="3" t="s">
        <v>245</v>
      </c>
      <c r="D17" s="9" t="s">
        <v>24</v>
      </c>
      <c r="E17" s="3" t="s">
        <v>162</v>
      </c>
      <c r="F17" s="7"/>
      <c r="AMC17" s="5"/>
      <c r="AMD17" s="5"/>
      <c r="AME17" s="5"/>
      <c r="AMF17" s="5"/>
      <c r="AMG17" s="5"/>
      <c r="AMH17" s="5"/>
    </row>
    <row r="18" spans="1:1022" ht="60">
      <c r="A18" s="140" t="s">
        <v>246</v>
      </c>
      <c r="B18" s="32" t="s">
        <v>247</v>
      </c>
      <c r="C18" s="31" t="s">
        <v>248</v>
      </c>
      <c r="D18" s="32" t="s">
        <v>25</v>
      </c>
      <c r="E18" s="31"/>
      <c r="F18" s="31"/>
      <c r="AMC18" s="5"/>
      <c r="AMD18" s="5"/>
      <c r="AME18" s="5"/>
      <c r="AMF18" s="5"/>
      <c r="AMG18" s="5"/>
      <c r="AMH18" s="5"/>
    </row>
    <row r="19" spans="1:1022" ht="75">
      <c r="A19" s="140"/>
      <c r="B19" s="32" t="s">
        <v>249</v>
      </c>
      <c r="C19" s="31" t="s">
        <v>250</v>
      </c>
      <c r="D19" s="32" t="s">
        <v>25</v>
      </c>
      <c r="E19" s="31"/>
      <c r="F19" s="31"/>
      <c r="AMC19" s="5"/>
      <c r="AMD19" s="5"/>
      <c r="AME19" s="5"/>
      <c r="AMF19" s="5"/>
      <c r="AMG19" s="5"/>
      <c r="AMH19" s="5"/>
    </row>
    <row r="20" spans="1:1022" ht="60">
      <c r="A20" s="140"/>
      <c r="B20" s="32" t="s">
        <v>251</v>
      </c>
      <c r="C20" s="31" t="s">
        <v>252</v>
      </c>
      <c r="D20" s="32" t="s">
        <v>25</v>
      </c>
      <c r="E20" s="31"/>
      <c r="F20" s="31"/>
      <c r="AMC20" s="5"/>
      <c r="AMD20" s="5"/>
      <c r="AME20" s="5"/>
      <c r="AMF20" s="5"/>
      <c r="AMG20" s="5"/>
      <c r="AMH20" s="5"/>
    </row>
    <row r="21" spans="1:1022" ht="60">
      <c r="A21" s="140"/>
      <c r="B21" s="32" t="s">
        <v>253</v>
      </c>
      <c r="C21" s="31" t="s">
        <v>254</v>
      </c>
      <c r="D21" s="32" t="s">
        <v>25</v>
      </c>
      <c r="E21" s="31"/>
      <c r="F21" s="31"/>
      <c r="AMC21" s="5"/>
      <c r="AMD21" s="5"/>
      <c r="AME21" s="5"/>
      <c r="AMF21" s="5"/>
      <c r="AMG21" s="5"/>
      <c r="AMH21" s="5"/>
    </row>
    <row r="22" spans="1:1022" ht="45">
      <c r="A22" s="140"/>
      <c r="B22" s="32" t="s">
        <v>255</v>
      </c>
      <c r="C22" s="31" t="s">
        <v>256</v>
      </c>
      <c r="D22" s="32" t="s">
        <v>25</v>
      </c>
      <c r="E22" s="31"/>
      <c r="F22" s="31"/>
      <c r="AMC22" s="5"/>
      <c r="AMD22" s="5"/>
      <c r="AME22" s="5"/>
      <c r="AMF22" s="5"/>
      <c r="AMG22" s="5"/>
      <c r="AMH22" s="5"/>
    </row>
    <row r="23" spans="1:1022" ht="45">
      <c r="A23" s="140"/>
      <c r="B23" s="32" t="s">
        <v>257</v>
      </c>
      <c r="C23" s="31" t="s">
        <v>258</v>
      </c>
      <c r="D23" s="32" t="s">
        <v>25</v>
      </c>
      <c r="E23" s="31"/>
      <c r="F23" s="31"/>
      <c r="AMC23" s="5"/>
      <c r="AMD23" s="5"/>
      <c r="AME23" s="5"/>
      <c r="AMF23" s="5"/>
      <c r="AMG23" s="5"/>
      <c r="AMH23" s="5"/>
    </row>
    <row r="24" spans="1:1022" ht="30">
      <c r="A24" s="140"/>
      <c r="B24" s="32" t="s">
        <v>259</v>
      </c>
      <c r="C24" s="31" t="s">
        <v>260</v>
      </c>
      <c r="D24" s="32" t="s">
        <v>25</v>
      </c>
      <c r="E24" s="31"/>
      <c r="F24" s="31"/>
      <c r="AMC24" s="5"/>
      <c r="AMD24" s="5"/>
      <c r="AME24" s="5"/>
      <c r="AMF24" s="5"/>
      <c r="AMG24" s="5"/>
      <c r="AMH24" s="5"/>
    </row>
    <row r="25" spans="1:1022" ht="45">
      <c r="A25" s="140"/>
      <c r="B25" s="32" t="s">
        <v>261</v>
      </c>
      <c r="C25" s="31" t="s">
        <v>262</v>
      </c>
      <c r="D25" s="32" t="s">
        <v>25</v>
      </c>
      <c r="E25" s="31"/>
      <c r="F25" s="31"/>
      <c r="AMC25" s="5"/>
      <c r="AMD25" s="5"/>
      <c r="AME25" s="5"/>
      <c r="AMF25" s="5"/>
      <c r="AMG25" s="5"/>
      <c r="AMH25" s="5"/>
    </row>
    <row r="26" spans="1:1022" ht="45">
      <c r="A26" s="140"/>
      <c r="B26" s="32" t="s">
        <v>263</v>
      </c>
      <c r="C26" s="31" t="s">
        <v>264</v>
      </c>
      <c r="D26" s="32" t="s">
        <v>25</v>
      </c>
      <c r="E26" s="31"/>
      <c r="F26" s="31"/>
      <c r="AMC26" s="5"/>
      <c r="AMD26" s="5"/>
      <c r="AME26" s="5"/>
      <c r="AMF26" s="5"/>
      <c r="AMG26" s="5"/>
      <c r="AMH26" s="5"/>
    </row>
    <row r="27" spans="1:1022" ht="30">
      <c r="A27" s="140"/>
      <c r="B27" s="32" t="s">
        <v>265</v>
      </c>
      <c r="C27" s="31" t="s">
        <v>266</v>
      </c>
      <c r="D27" s="32" t="s">
        <v>25</v>
      </c>
      <c r="E27" s="31"/>
      <c r="F27" s="31"/>
      <c r="AMC27" s="5"/>
      <c r="AMD27" s="5"/>
      <c r="AME27" s="5"/>
      <c r="AMF27" s="5"/>
      <c r="AMG27" s="5"/>
      <c r="AMH27" s="5"/>
    </row>
    <row r="28" spans="1:1022" ht="45">
      <c r="A28" s="140"/>
      <c r="B28" s="32" t="s">
        <v>267</v>
      </c>
      <c r="C28" s="31" t="s">
        <v>268</v>
      </c>
      <c r="D28" s="32" t="s">
        <v>25</v>
      </c>
      <c r="E28" s="31"/>
      <c r="F28" s="31"/>
      <c r="AMC28" s="5"/>
      <c r="AMD28" s="5"/>
      <c r="AME28" s="5"/>
      <c r="AMF28" s="5"/>
      <c r="AMG28" s="5"/>
      <c r="AMH28" s="5"/>
    </row>
    <row r="29" spans="1:1022" ht="45">
      <c r="A29" s="140"/>
      <c r="B29" s="32" t="s">
        <v>269</v>
      </c>
      <c r="C29" s="31" t="s">
        <v>270</v>
      </c>
      <c r="D29" s="32" t="s">
        <v>25</v>
      </c>
      <c r="E29" s="31"/>
      <c r="F29" s="31"/>
      <c r="AMC29" s="5"/>
      <c r="AMD29" s="5"/>
      <c r="AME29" s="5"/>
      <c r="AMF29" s="5"/>
      <c r="AMG29" s="5"/>
      <c r="AMH29" s="5"/>
    </row>
    <row r="30" spans="1:1022" ht="45">
      <c r="A30" s="140"/>
      <c r="B30" s="32" t="s">
        <v>271</v>
      </c>
      <c r="C30" s="31" t="s">
        <v>272</v>
      </c>
      <c r="D30" s="32" t="s">
        <v>25</v>
      </c>
      <c r="E30" s="31"/>
      <c r="F30" s="31"/>
      <c r="AMC30" s="5"/>
      <c r="AMD30" s="5"/>
      <c r="AME30" s="5"/>
      <c r="AMF30" s="5"/>
      <c r="AMG30" s="5"/>
      <c r="AMH30" s="5"/>
    </row>
    <row r="31" spans="1:1022" ht="30">
      <c r="A31" s="140" t="s">
        <v>273</v>
      </c>
      <c r="B31" s="9" t="s">
        <v>274</v>
      </c>
      <c r="C31" s="3" t="s">
        <v>275</v>
      </c>
      <c r="D31" s="9" t="s">
        <v>25</v>
      </c>
      <c r="E31" s="3"/>
      <c r="F31" s="3"/>
      <c r="AMC31" s="5"/>
      <c r="AMD31" s="5"/>
      <c r="AME31" s="5"/>
      <c r="AMF31" s="5"/>
      <c r="AMG31" s="5"/>
      <c r="AMH31" s="5"/>
    </row>
    <row r="32" spans="1:1022" ht="45">
      <c r="A32" s="140"/>
      <c r="B32" s="9" t="s">
        <v>276</v>
      </c>
      <c r="C32" s="3" t="s">
        <v>277</v>
      </c>
      <c r="D32" s="9" t="s">
        <v>25</v>
      </c>
      <c r="E32" s="3"/>
      <c r="F32" s="3"/>
      <c r="AMC32" s="5"/>
      <c r="AMD32" s="5"/>
      <c r="AME32" s="5"/>
      <c r="AMF32" s="5"/>
      <c r="AMG32" s="5"/>
      <c r="AMH32" s="5"/>
    </row>
    <row r="33" spans="1:1022" ht="45">
      <c r="A33" s="140"/>
      <c r="B33" s="9" t="s">
        <v>278</v>
      </c>
      <c r="C33" s="3" t="s">
        <v>279</v>
      </c>
      <c r="D33" s="9" t="s">
        <v>25</v>
      </c>
      <c r="E33" s="3"/>
      <c r="F33" s="3"/>
      <c r="AMC33" s="5"/>
      <c r="AMD33" s="5"/>
      <c r="AME33" s="5"/>
      <c r="AMF33" s="5"/>
      <c r="AMG33" s="5"/>
      <c r="AMH33" s="5"/>
    </row>
    <row r="34" spans="1:1022" ht="45">
      <c r="A34" s="140"/>
      <c r="B34" s="9" t="s">
        <v>280</v>
      </c>
      <c r="C34" s="3" t="s">
        <v>281</v>
      </c>
      <c r="D34" s="9" t="s">
        <v>25</v>
      </c>
      <c r="E34" s="3"/>
      <c r="F34" s="3"/>
      <c r="AMC34" s="5"/>
      <c r="AMD34" s="5"/>
      <c r="AME34" s="5"/>
      <c r="AMF34" s="5"/>
      <c r="AMG34" s="5"/>
      <c r="AMH34" s="5"/>
    </row>
    <row r="35" spans="1:1022" ht="30">
      <c r="A35" s="140"/>
      <c r="B35" s="9" t="s">
        <v>282</v>
      </c>
      <c r="C35" s="3" t="s">
        <v>283</v>
      </c>
      <c r="D35" s="9" t="s">
        <v>25</v>
      </c>
      <c r="E35" s="7"/>
      <c r="F35" s="7"/>
      <c r="AMC35" s="5"/>
      <c r="AMD35" s="5"/>
      <c r="AME35" s="5"/>
      <c r="AMF35" s="5"/>
      <c r="AMG35" s="5"/>
      <c r="AMH35" s="5"/>
    </row>
    <row r="36" spans="1:1022" ht="45">
      <c r="A36" s="140"/>
      <c r="B36" s="9" t="s">
        <v>284</v>
      </c>
      <c r="C36" s="3" t="s">
        <v>285</v>
      </c>
      <c r="D36" s="9" t="s">
        <v>25</v>
      </c>
      <c r="E36" s="7"/>
      <c r="F36" s="7"/>
      <c r="AMC36" s="5"/>
      <c r="AMD36" s="5"/>
      <c r="AME36" s="5"/>
      <c r="AMF36" s="5"/>
      <c r="AMG36" s="5"/>
      <c r="AMH36" s="5"/>
    </row>
    <row r="37" spans="1:1022" ht="75">
      <c r="A37" s="140"/>
      <c r="B37" s="9" t="s">
        <v>286</v>
      </c>
      <c r="C37" s="3" t="s">
        <v>287</v>
      </c>
      <c r="D37" s="9" t="s">
        <v>25</v>
      </c>
      <c r="E37" s="7"/>
      <c r="F37" s="7"/>
      <c r="AMC37" s="5"/>
      <c r="AMD37" s="5"/>
      <c r="AME37" s="5"/>
      <c r="AMF37" s="5"/>
      <c r="AMG37" s="5"/>
      <c r="AMH37" s="5"/>
    </row>
    <row r="38" spans="1:1022" ht="60">
      <c r="A38" s="140"/>
      <c r="B38" s="9" t="s">
        <v>288</v>
      </c>
      <c r="C38" s="3" t="s">
        <v>289</v>
      </c>
      <c r="D38" s="9" t="s">
        <v>25</v>
      </c>
      <c r="E38" s="7"/>
      <c r="F38" s="7"/>
      <c r="AMC38" s="5"/>
      <c r="AMD38" s="5"/>
      <c r="AME38" s="5"/>
      <c r="AMF38" s="5"/>
      <c r="AMG38" s="5"/>
      <c r="AMH38" s="5"/>
    </row>
    <row r="39" spans="1:1022" ht="398">
      <c r="A39" s="140" t="s">
        <v>290</v>
      </c>
      <c r="B39" s="32" t="s">
        <v>291</v>
      </c>
      <c r="C39" s="31" t="s">
        <v>292</v>
      </c>
      <c r="D39" s="32" t="s">
        <v>24</v>
      </c>
      <c r="E39" s="31" t="s">
        <v>189</v>
      </c>
      <c r="F39" s="56"/>
      <c r="AMC39" s="5"/>
      <c r="AMD39" s="5"/>
      <c r="AME39" s="5"/>
      <c r="AMF39" s="5"/>
      <c r="AMG39" s="5"/>
      <c r="AMH39" s="5"/>
    </row>
    <row r="40" spans="1:1022" ht="180">
      <c r="A40" s="140"/>
      <c r="B40" s="32" t="s">
        <v>293</v>
      </c>
      <c r="C40" s="31" t="s">
        <v>294</v>
      </c>
      <c r="D40" s="32" t="s">
        <v>24</v>
      </c>
      <c r="E40" s="31" t="s">
        <v>190</v>
      </c>
      <c r="F40" s="31" t="s">
        <v>72</v>
      </c>
      <c r="AMC40" s="5"/>
      <c r="AMD40" s="5"/>
      <c r="AME40" s="5"/>
      <c r="AMF40" s="5"/>
      <c r="AMG40" s="5"/>
      <c r="AMH40" s="5"/>
    </row>
    <row r="41" spans="1:1022" ht="370">
      <c r="A41" s="140" t="s">
        <v>295</v>
      </c>
      <c r="B41" s="9" t="s">
        <v>296</v>
      </c>
      <c r="C41" s="3" t="s">
        <v>297</v>
      </c>
      <c r="D41" s="9" t="s">
        <v>24</v>
      </c>
      <c r="E41" s="7" t="s">
        <v>164</v>
      </c>
      <c r="F41" s="47"/>
      <c r="AMC41" s="5"/>
      <c r="AMD41" s="5"/>
      <c r="AME41" s="5"/>
      <c r="AMF41" s="5"/>
      <c r="AMG41" s="5"/>
      <c r="AMH41" s="5"/>
    </row>
    <row r="42" spans="1:1022" ht="30">
      <c r="A42" s="140"/>
      <c r="B42" s="9" t="s">
        <v>298</v>
      </c>
      <c r="C42" s="3" t="s">
        <v>299</v>
      </c>
      <c r="D42" s="9" t="s">
        <v>25</v>
      </c>
      <c r="E42" s="7"/>
      <c r="F42" s="7"/>
      <c r="AMC42" s="5"/>
      <c r="AMD42" s="5"/>
      <c r="AME42" s="5"/>
      <c r="AMF42" s="5"/>
      <c r="AMG42" s="5"/>
      <c r="AMH42" s="5"/>
    </row>
    <row r="43" spans="1:1022" ht="409.6">
      <c r="A43" s="140"/>
      <c r="B43" s="9" t="s">
        <v>300</v>
      </c>
      <c r="C43" s="3" t="s">
        <v>301</v>
      </c>
      <c r="D43" s="9" t="s">
        <v>64</v>
      </c>
      <c r="E43" s="7" t="s">
        <v>191</v>
      </c>
      <c r="F43" s="64" t="s">
        <v>165</v>
      </c>
      <c r="AMC43" s="5"/>
      <c r="AMD43" s="5"/>
      <c r="AME43" s="5"/>
      <c r="AMF43" s="5"/>
      <c r="AMG43" s="5"/>
      <c r="AMH43" s="5"/>
    </row>
    <row r="44" spans="1:1022" ht="45">
      <c r="A44" s="140"/>
      <c r="B44" s="9" t="s">
        <v>302</v>
      </c>
      <c r="C44" s="3" t="s">
        <v>303</v>
      </c>
      <c r="D44" s="9" t="s">
        <v>25</v>
      </c>
      <c r="E44" s="7"/>
      <c r="F44" s="7"/>
      <c r="AMC44" s="5"/>
      <c r="AMD44" s="5"/>
      <c r="AME44" s="5"/>
      <c r="AMF44" s="5"/>
      <c r="AMG44" s="5"/>
      <c r="AMH44" s="5"/>
    </row>
    <row r="45" spans="1:1022" ht="45">
      <c r="A45" s="140"/>
      <c r="B45" s="9" t="s">
        <v>304</v>
      </c>
      <c r="C45" s="3" t="s">
        <v>305</v>
      </c>
      <c r="D45" s="9" t="s">
        <v>25</v>
      </c>
      <c r="E45" s="46"/>
      <c r="F45" s="7"/>
      <c r="AMC45" s="5"/>
      <c r="AMD45" s="5"/>
      <c r="AME45" s="5"/>
      <c r="AMF45" s="5"/>
      <c r="AMG45" s="5"/>
      <c r="AMH45" s="5"/>
    </row>
    <row r="46" spans="1:1022" ht="30">
      <c r="A46" s="140" t="s">
        <v>306</v>
      </c>
      <c r="B46" s="32" t="s">
        <v>307</v>
      </c>
      <c r="C46" s="31" t="s">
        <v>308</v>
      </c>
      <c r="D46" s="32" t="s">
        <v>65</v>
      </c>
      <c r="E46" s="31"/>
      <c r="F46" s="31"/>
      <c r="AMC46" s="5"/>
      <c r="AMD46" s="5"/>
      <c r="AME46" s="5"/>
      <c r="AMF46" s="5"/>
      <c r="AMG46" s="5"/>
      <c r="AMH46" s="5"/>
    </row>
    <row r="47" spans="1:1022" ht="225">
      <c r="A47" s="140"/>
      <c r="B47" s="32" t="s">
        <v>309</v>
      </c>
      <c r="C47" s="31" t="s">
        <v>310</v>
      </c>
      <c r="D47" s="32" t="s">
        <v>64</v>
      </c>
      <c r="E47" s="31" t="s">
        <v>192</v>
      </c>
      <c r="F47" s="31"/>
      <c r="AMC47" s="5"/>
      <c r="AMD47" s="5"/>
      <c r="AME47" s="5"/>
      <c r="AMF47" s="5"/>
      <c r="AMG47" s="5"/>
      <c r="AMH47" s="5"/>
    </row>
    <row r="48" spans="1:1022" ht="30">
      <c r="A48" s="140"/>
      <c r="B48" s="32" t="s">
        <v>311</v>
      </c>
      <c r="C48" s="31" t="s">
        <v>312</v>
      </c>
      <c r="D48" s="32" t="s">
        <v>65</v>
      </c>
      <c r="E48" s="31"/>
      <c r="F48" s="31"/>
      <c r="AMC48" s="5"/>
      <c r="AMD48" s="5"/>
      <c r="AME48" s="5"/>
      <c r="AMF48" s="5"/>
      <c r="AMG48" s="5"/>
      <c r="AMH48" s="5"/>
    </row>
    <row r="49" spans="1:1022" ht="45">
      <c r="A49" s="140"/>
      <c r="B49" s="32" t="s">
        <v>313</v>
      </c>
      <c r="C49" s="31" t="s">
        <v>314</v>
      </c>
      <c r="D49" s="32" t="s">
        <v>23</v>
      </c>
      <c r="E49" s="31"/>
      <c r="F49" s="31"/>
      <c r="AMC49" s="5"/>
      <c r="AMD49" s="5"/>
      <c r="AME49" s="5"/>
      <c r="AMF49" s="5"/>
      <c r="AMG49" s="5"/>
      <c r="AMH49" s="5"/>
    </row>
    <row r="50" spans="1:1022" ht="30">
      <c r="A50" s="140"/>
      <c r="B50" s="32" t="s">
        <v>315</v>
      </c>
      <c r="C50" s="31" t="s">
        <v>316</v>
      </c>
      <c r="D50" s="32" t="s">
        <v>23</v>
      </c>
      <c r="E50" s="31"/>
      <c r="F50" s="31"/>
      <c r="AMC50" s="5"/>
      <c r="AMD50" s="5"/>
      <c r="AME50" s="5"/>
      <c r="AMF50" s="5"/>
      <c r="AMG50" s="5"/>
      <c r="AMH50" s="5"/>
    </row>
    <row r="51" spans="1:1022" ht="30">
      <c r="A51" s="140"/>
      <c r="B51" s="32" t="s">
        <v>317</v>
      </c>
      <c r="C51" s="31" t="s">
        <v>318</v>
      </c>
      <c r="D51" s="32" t="s">
        <v>23</v>
      </c>
      <c r="E51" s="31"/>
      <c r="F51" s="31"/>
      <c r="AMC51" s="5"/>
      <c r="AMD51" s="5"/>
      <c r="AME51" s="5"/>
      <c r="AMF51" s="5"/>
      <c r="AMG51" s="5"/>
      <c r="AMH51" s="5"/>
    </row>
    <row r="52" spans="1:1022" ht="45">
      <c r="A52" s="140"/>
      <c r="B52" s="32" t="s">
        <v>319</v>
      </c>
      <c r="C52" s="31" t="s">
        <v>320</v>
      </c>
      <c r="D52" s="32" t="s">
        <v>64</v>
      </c>
      <c r="E52" s="31" t="s">
        <v>128</v>
      </c>
      <c r="F52" s="31"/>
      <c r="AMC52" s="5"/>
      <c r="AMD52" s="5"/>
      <c r="AME52" s="5"/>
      <c r="AMF52" s="5"/>
      <c r="AMG52" s="5"/>
      <c r="AMH52" s="5"/>
    </row>
    <row r="53" spans="1:1022" ht="45">
      <c r="A53" s="140"/>
      <c r="B53" s="32" t="s">
        <v>321</v>
      </c>
      <c r="C53" s="31" t="s">
        <v>322</v>
      </c>
      <c r="D53" s="32" t="s">
        <v>25</v>
      </c>
      <c r="E53" s="31"/>
      <c r="F53" s="31"/>
      <c r="AMC53" s="5"/>
      <c r="AMD53" s="5"/>
      <c r="AME53" s="5"/>
      <c r="AMF53" s="5"/>
      <c r="AMG53" s="5"/>
      <c r="AMH53" s="5"/>
    </row>
    <row r="54" spans="1:1022" ht="60">
      <c r="A54" s="140"/>
      <c r="B54" s="32" t="s">
        <v>323</v>
      </c>
      <c r="C54" s="31" t="s">
        <v>324</v>
      </c>
      <c r="D54" s="32" t="s">
        <v>23</v>
      </c>
      <c r="E54" s="31"/>
      <c r="F54" s="31"/>
      <c r="AMC54" s="5"/>
      <c r="AMD54" s="5"/>
      <c r="AME54" s="5"/>
      <c r="AMF54" s="5"/>
      <c r="AMG54" s="5"/>
      <c r="AMH54" s="5"/>
    </row>
    <row r="55" spans="1:1022" ht="30">
      <c r="A55" s="140"/>
      <c r="B55" s="32" t="s">
        <v>325</v>
      </c>
      <c r="C55" s="31" t="s">
        <v>326</v>
      </c>
      <c r="D55" s="32" t="s">
        <v>25</v>
      </c>
      <c r="E55" s="31"/>
      <c r="F55" s="31"/>
      <c r="AMC55" s="5"/>
      <c r="AMD55" s="5"/>
      <c r="AME55" s="5"/>
      <c r="AMF55" s="5"/>
      <c r="AMG55" s="5"/>
      <c r="AMH55" s="5"/>
    </row>
    <row r="56" spans="1:1022" ht="90">
      <c r="A56" s="140" t="s">
        <v>327</v>
      </c>
      <c r="B56" s="35" t="s">
        <v>328</v>
      </c>
      <c r="C56" s="34" t="s">
        <v>329</v>
      </c>
      <c r="D56" s="35" t="s">
        <v>64</v>
      </c>
      <c r="E56" s="34" t="s">
        <v>127</v>
      </c>
      <c r="F56" s="34"/>
      <c r="AMC56" s="5"/>
      <c r="AMD56" s="5"/>
      <c r="AME56" s="5"/>
      <c r="AMF56" s="5"/>
      <c r="AMG56" s="5"/>
      <c r="AMH56" s="5"/>
    </row>
    <row r="57" spans="1:1022" ht="409.6">
      <c r="A57" s="140"/>
      <c r="B57" s="35" t="s">
        <v>330</v>
      </c>
      <c r="C57" s="34" t="s">
        <v>331</v>
      </c>
      <c r="D57" s="35" t="s">
        <v>64</v>
      </c>
      <c r="E57" s="34" t="s">
        <v>130</v>
      </c>
      <c r="F57" s="49" t="s">
        <v>129</v>
      </c>
      <c r="AMC57" s="5"/>
      <c r="AMD57" s="5"/>
      <c r="AME57" s="5"/>
      <c r="AMF57" s="5"/>
      <c r="AMG57" s="5"/>
      <c r="AMH57" s="5"/>
    </row>
    <row r="58" spans="1:1022" ht="75">
      <c r="A58" s="140"/>
      <c r="B58" s="35" t="s">
        <v>332</v>
      </c>
      <c r="C58" s="34" t="s">
        <v>333</v>
      </c>
      <c r="D58" s="35" t="s">
        <v>64</v>
      </c>
      <c r="E58" s="34" t="s">
        <v>108</v>
      </c>
      <c r="F58" s="34"/>
      <c r="AMC58" s="5"/>
      <c r="AMD58" s="5"/>
      <c r="AME58" s="5"/>
      <c r="AMF58" s="5"/>
      <c r="AMG58" s="5"/>
      <c r="AMH58" s="5"/>
    </row>
    <row r="59" spans="1:1022" ht="30">
      <c r="A59" s="140"/>
      <c r="B59" s="35" t="s">
        <v>334</v>
      </c>
      <c r="C59" s="34" t="s">
        <v>335</v>
      </c>
      <c r="D59" s="35" t="s">
        <v>25</v>
      </c>
      <c r="E59" s="34"/>
      <c r="F59" s="34"/>
      <c r="AMC59" s="5"/>
      <c r="AMD59" s="5"/>
      <c r="AME59" s="5"/>
      <c r="AMF59" s="5"/>
      <c r="AMG59" s="5"/>
      <c r="AMH59" s="5"/>
    </row>
    <row r="60" spans="1:1022" ht="45">
      <c r="A60" s="140" t="s">
        <v>336</v>
      </c>
      <c r="B60" s="32" t="s">
        <v>337</v>
      </c>
      <c r="C60" s="31" t="s">
        <v>338</v>
      </c>
      <c r="D60" s="32" t="s">
        <v>23</v>
      </c>
      <c r="E60" s="31"/>
      <c r="F60" s="31"/>
      <c r="AMC60" s="5"/>
      <c r="AMD60" s="5"/>
      <c r="AME60" s="5"/>
      <c r="AMF60" s="5"/>
      <c r="AMG60" s="5"/>
      <c r="AMH60" s="5"/>
    </row>
    <row r="61" spans="1:1022" ht="45">
      <c r="A61" s="140"/>
      <c r="B61" s="32" t="s">
        <v>339</v>
      </c>
      <c r="C61" s="31" t="s">
        <v>340</v>
      </c>
      <c r="D61" s="32" t="s">
        <v>23</v>
      </c>
      <c r="E61" s="31"/>
      <c r="F61" s="31"/>
      <c r="AMC61" s="5"/>
      <c r="AMD61" s="5"/>
      <c r="AME61" s="5"/>
      <c r="AMF61" s="5"/>
      <c r="AMG61" s="5"/>
      <c r="AMH61" s="5"/>
    </row>
    <row r="62" spans="1:1022" ht="45">
      <c r="A62" s="140"/>
      <c r="B62" s="32" t="s">
        <v>341</v>
      </c>
      <c r="C62" s="31" t="s">
        <v>342</v>
      </c>
      <c r="D62" s="32" t="s">
        <v>23</v>
      </c>
      <c r="E62" s="31"/>
      <c r="F62" s="31"/>
      <c r="AMC62" s="5"/>
      <c r="AMD62" s="5"/>
      <c r="AME62" s="5"/>
      <c r="AMF62" s="5"/>
      <c r="AMG62" s="5"/>
      <c r="AMH62" s="5"/>
    </row>
    <row r="63" spans="1:1022" ht="105">
      <c r="A63" s="140"/>
      <c r="B63" s="32" t="s">
        <v>343</v>
      </c>
      <c r="C63" s="31" t="s">
        <v>344</v>
      </c>
      <c r="D63" s="32" t="s">
        <v>24</v>
      </c>
      <c r="E63" s="31" t="s">
        <v>102</v>
      </c>
      <c r="F63" s="31"/>
      <c r="AMC63" s="5"/>
      <c r="AMD63" s="5"/>
      <c r="AME63" s="5"/>
      <c r="AMF63" s="5"/>
      <c r="AMG63" s="5"/>
      <c r="AMH63" s="5"/>
    </row>
    <row r="64" spans="1:1022" ht="45">
      <c r="A64" s="140"/>
      <c r="B64" s="32" t="s">
        <v>345</v>
      </c>
      <c r="C64" s="31" t="s">
        <v>346</v>
      </c>
      <c r="D64" s="32" t="s">
        <v>23</v>
      </c>
      <c r="E64" s="31"/>
      <c r="F64" s="31"/>
      <c r="AMC64" s="5"/>
      <c r="AMD64" s="5"/>
      <c r="AME64" s="5"/>
      <c r="AMF64" s="5"/>
      <c r="AMG64" s="5"/>
      <c r="AMH64" s="5"/>
    </row>
    <row r="65" spans="1:1022" ht="45">
      <c r="A65" s="140"/>
      <c r="B65" s="32" t="s">
        <v>347</v>
      </c>
      <c r="C65" s="31" t="s">
        <v>348</v>
      </c>
      <c r="D65" s="32" t="s">
        <v>23</v>
      </c>
      <c r="E65" s="31"/>
      <c r="F65" s="31"/>
      <c r="AMC65" s="5"/>
      <c r="AMD65" s="5"/>
      <c r="AME65" s="5"/>
      <c r="AMF65" s="5"/>
      <c r="AMG65" s="5"/>
      <c r="AMH65" s="5"/>
    </row>
    <row r="66" spans="1:1022" ht="165">
      <c r="A66" s="140"/>
      <c r="B66" s="32" t="s">
        <v>349</v>
      </c>
      <c r="C66" s="31" t="s">
        <v>350</v>
      </c>
      <c r="D66" s="32" t="s">
        <v>64</v>
      </c>
      <c r="E66" s="48" t="s">
        <v>131</v>
      </c>
      <c r="F66" s="31"/>
      <c r="AMC66" s="5"/>
      <c r="AMD66" s="5"/>
      <c r="AME66" s="5"/>
      <c r="AMF66" s="5"/>
      <c r="AMG66" s="5"/>
      <c r="AMH66" s="5"/>
    </row>
    <row r="67" spans="1:1022" ht="75">
      <c r="A67" s="140"/>
      <c r="B67" s="32" t="s">
        <v>351</v>
      </c>
      <c r="C67" s="31" t="s">
        <v>352</v>
      </c>
      <c r="D67" s="32" t="s">
        <v>64</v>
      </c>
      <c r="E67" s="48" t="s">
        <v>105</v>
      </c>
      <c r="F67" s="31"/>
      <c r="AMC67" s="5"/>
      <c r="AMD67" s="5"/>
      <c r="AME67" s="5"/>
      <c r="AMF67" s="5"/>
      <c r="AMG67" s="5"/>
      <c r="AMH67" s="5"/>
    </row>
    <row r="68" spans="1:1022" ht="60">
      <c r="A68" s="140"/>
      <c r="B68" s="32" t="s">
        <v>353</v>
      </c>
      <c r="C68" s="31" t="s">
        <v>354</v>
      </c>
      <c r="D68" s="32" t="s">
        <v>23</v>
      </c>
      <c r="E68" s="31"/>
      <c r="F68" s="31"/>
      <c r="AMC68" s="5"/>
      <c r="AMD68" s="5"/>
      <c r="AME68" s="5"/>
      <c r="AMF68" s="5"/>
      <c r="AMG68" s="5"/>
      <c r="AMH68" s="5"/>
    </row>
    <row r="69" spans="1:1022" ht="60">
      <c r="A69" s="140"/>
      <c r="B69" s="32" t="s">
        <v>355</v>
      </c>
      <c r="C69" s="31" t="s">
        <v>356</v>
      </c>
      <c r="D69" s="32" t="s">
        <v>23</v>
      </c>
      <c r="E69" s="31"/>
      <c r="F69" s="31"/>
      <c r="AMC69" s="5"/>
      <c r="AMD69" s="5"/>
      <c r="AME69" s="5"/>
      <c r="AMF69" s="5"/>
      <c r="AMG69" s="5"/>
      <c r="AMH69" s="5"/>
    </row>
    <row r="70" spans="1:1022" ht="165">
      <c r="A70" s="140"/>
      <c r="B70" s="32" t="s">
        <v>357</v>
      </c>
      <c r="C70" s="31" t="s">
        <v>358</v>
      </c>
      <c r="D70" s="32" t="s">
        <v>64</v>
      </c>
      <c r="E70" s="48" t="s">
        <v>68</v>
      </c>
      <c r="F70" s="31"/>
      <c r="AMC70" s="5"/>
      <c r="AMD70" s="5"/>
      <c r="AME70" s="5"/>
      <c r="AMF70" s="5"/>
      <c r="AMG70" s="5"/>
      <c r="AMH70" s="5"/>
    </row>
    <row r="71" spans="1:1022" ht="75">
      <c r="A71" s="140"/>
      <c r="B71" s="32" t="s">
        <v>359</v>
      </c>
      <c r="C71" s="31" t="s">
        <v>360</v>
      </c>
      <c r="D71" s="32" t="s">
        <v>23</v>
      </c>
      <c r="E71" s="31" t="s">
        <v>76</v>
      </c>
      <c r="F71" s="31"/>
      <c r="AMC71" s="5"/>
      <c r="AMD71" s="5"/>
      <c r="AME71" s="5"/>
      <c r="AMF71" s="5"/>
      <c r="AMG71" s="5"/>
      <c r="AMH71" s="5"/>
    </row>
    <row r="72" spans="1:1022" ht="75">
      <c r="A72" s="140"/>
      <c r="B72" s="32" t="s">
        <v>361</v>
      </c>
      <c r="C72" s="31" t="s">
        <v>362</v>
      </c>
      <c r="D72" s="32" t="s">
        <v>64</v>
      </c>
      <c r="E72" s="31" t="s">
        <v>101</v>
      </c>
      <c r="F72" s="31"/>
      <c r="AMC72" s="5"/>
      <c r="AMD72" s="5"/>
      <c r="AME72" s="5"/>
      <c r="AMF72" s="5"/>
      <c r="AMG72" s="5"/>
      <c r="AMH72" s="5"/>
    </row>
    <row r="73" spans="1:1022" ht="75">
      <c r="A73" s="140"/>
      <c r="B73" s="32" t="s">
        <v>363</v>
      </c>
      <c r="C73" s="31" t="s">
        <v>364</v>
      </c>
      <c r="D73" s="32" t="s">
        <v>25</v>
      </c>
      <c r="E73" s="31"/>
      <c r="F73" s="31"/>
      <c r="AMC73" s="5"/>
      <c r="AMD73" s="5"/>
      <c r="AME73" s="5"/>
      <c r="AMF73" s="5"/>
      <c r="AMG73" s="5"/>
      <c r="AMH73" s="5"/>
    </row>
    <row r="74" spans="1:1022" ht="150">
      <c r="A74" s="140" t="s">
        <v>365</v>
      </c>
      <c r="B74" s="9" t="s">
        <v>366</v>
      </c>
      <c r="C74" s="3" t="s">
        <v>367</v>
      </c>
      <c r="D74" s="9" t="s">
        <v>64</v>
      </c>
      <c r="E74" s="3" t="s">
        <v>193</v>
      </c>
      <c r="F74" s="3"/>
      <c r="AMC74" s="5"/>
      <c r="AMD74" s="5"/>
      <c r="AME74" s="5"/>
      <c r="AMF74" s="5"/>
      <c r="AMG74" s="5"/>
      <c r="AMH74" s="5"/>
    </row>
    <row r="75" spans="1:1022" ht="45">
      <c r="A75" s="140"/>
      <c r="B75" s="9" t="s">
        <v>368</v>
      </c>
      <c r="C75" s="3" t="s">
        <v>369</v>
      </c>
      <c r="D75" s="9" t="s">
        <v>25</v>
      </c>
      <c r="E75" s="57" t="s">
        <v>109</v>
      </c>
      <c r="F75" s="3"/>
      <c r="AMC75" s="5"/>
      <c r="AMD75" s="5"/>
      <c r="AME75" s="5"/>
      <c r="AMF75" s="5"/>
      <c r="AMG75" s="5"/>
      <c r="AMH75" s="5"/>
    </row>
    <row r="76" spans="1:1022" ht="75">
      <c r="A76" s="140"/>
      <c r="B76" s="9" t="s">
        <v>370</v>
      </c>
      <c r="C76" s="3" t="s">
        <v>371</v>
      </c>
      <c r="D76" s="9" t="s">
        <v>25</v>
      </c>
      <c r="E76" s="57" t="s">
        <v>109</v>
      </c>
      <c r="F76" s="3"/>
      <c r="AMC76" s="5"/>
      <c r="AMD76" s="5"/>
      <c r="AME76" s="5"/>
      <c r="AMF76" s="5"/>
      <c r="AMG76" s="5"/>
      <c r="AMH76" s="5"/>
    </row>
    <row r="77" spans="1:1022" ht="45">
      <c r="A77" s="140"/>
      <c r="B77" s="9" t="s">
        <v>372</v>
      </c>
      <c r="C77" s="3" t="s">
        <v>373</v>
      </c>
      <c r="D77" s="9" t="s">
        <v>25</v>
      </c>
      <c r="E77" s="3"/>
      <c r="F77" s="3"/>
      <c r="AMC77" s="5"/>
      <c r="AMD77" s="5"/>
      <c r="AME77" s="5"/>
      <c r="AMF77" s="5"/>
      <c r="AMG77" s="5"/>
      <c r="AMH77" s="5"/>
    </row>
    <row r="78" spans="1:1022" ht="45">
      <c r="A78" s="140"/>
      <c r="B78" s="9" t="s">
        <v>374</v>
      </c>
      <c r="C78" s="3" t="s">
        <v>375</v>
      </c>
      <c r="D78" s="9" t="s">
        <v>25</v>
      </c>
      <c r="E78" s="3"/>
      <c r="F78" s="3"/>
      <c r="AMC78" s="5"/>
      <c r="AMD78" s="5"/>
      <c r="AME78" s="5"/>
      <c r="AMF78" s="5"/>
      <c r="AMG78" s="5"/>
      <c r="AMH78" s="5"/>
    </row>
    <row r="79" spans="1:1022" ht="45">
      <c r="A79" s="140"/>
      <c r="B79" s="9" t="s">
        <v>376</v>
      </c>
      <c r="C79" s="3" t="s">
        <v>377</v>
      </c>
      <c r="D79" s="9" t="s">
        <v>25</v>
      </c>
      <c r="E79" s="7"/>
      <c r="F79" s="7"/>
      <c r="AMC79" s="5"/>
      <c r="AMD79" s="5"/>
      <c r="AME79" s="5"/>
      <c r="AMF79" s="5"/>
      <c r="AMG79" s="5"/>
      <c r="AMH79" s="5"/>
    </row>
    <row r="80" spans="1:1022" ht="45">
      <c r="A80" s="140"/>
      <c r="B80" s="9" t="s">
        <v>378</v>
      </c>
      <c r="C80" s="3" t="s">
        <v>379</v>
      </c>
      <c r="D80" s="9" t="s">
        <v>25</v>
      </c>
      <c r="E80" s="7"/>
      <c r="F80" s="7"/>
      <c r="AMC80" s="5"/>
      <c r="AMD80" s="5"/>
      <c r="AME80" s="5"/>
      <c r="AMF80" s="5"/>
      <c r="AMG80" s="5"/>
      <c r="AMH80" s="5"/>
    </row>
    <row r="81" spans="1:1022" ht="45">
      <c r="A81" s="140"/>
      <c r="B81" s="9" t="s">
        <v>380</v>
      </c>
      <c r="C81" s="3" t="s">
        <v>381</v>
      </c>
      <c r="D81" s="9" t="s">
        <v>25</v>
      </c>
      <c r="E81" s="7"/>
      <c r="F81" s="7"/>
      <c r="AMC81" s="5"/>
      <c r="AMD81" s="5"/>
      <c r="AME81" s="5"/>
      <c r="AMF81" s="5"/>
      <c r="AMG81" s="5"/>
      <c r="AMH81" s="5"/>
    </row>
    <row r="82" spans="1:1022" ht="45">
      <c r="A82" s="140"/>
      <c r="B82" s="9" t="s">
        <v>382</v>
      </c>
      <c r="C82" s="3" t="s">
        <v>383</v>
      </c>
      <c r="D82" s="9" t="s">
        <v>25</v>
      </c>
      <c r="E82" s="46"/>
      <c r="F82" s="7"/>
      <c r="AMC82" s="5"/>
      <c r="AMD82" s="5"/>
      <c r="AME82" s="5"/>
      <c r="AMF82" s="5"/>
      <c r="AMG82" s="5"/>
      <c r="AMH82" s="5"/>
    </row>
    <row r="83" spans="1:1022" ht="45">
      <c r="A83" s="140"/>
      <c r="B83" s="9" t="s">
        <v>384</v>
      </c>
      <c r="C83" s="3" t="s">
        <v>385</v>
      </c>
      <c r="D83" s="9" t="s">
        <v>25</v>
      </c>
      <c r="E83" s="7"/>
      <c r="F83" s="7"/>
      <c r="AMC83" s="5"/>
      <c r="AMD83" s="5"/>
      <c r="AME83" s="5"/>
      <c r="AMF83" s="5"/>
      <c r="AMG83" s="5"/>
      <c r="AMH83" s="5"/>
    </row>
    <row r="84" spans="1:1022" ht="60">
      <c r="A84" s="140"/>
      <c r="B84" s="9" t="s">
        <v>386</v>
      </c>
      <c r="C84" s="3" t="s">
        <v>387</v>
      </c>
      <c r="D84" s="9" t="s">
        <v>25</v>
      </c>
      <c r="E84" s="7"/>
      <c r="F84" s="7"/>
      <c r="AMC84" s="5"/>
      <c r="AMD84" s="5"/>
      <c r="AME84" s="5"/>
      <c r="AMF84" s="5"/>
      <c r="AMG84" s="5"/>
      <c r="AMH84" s="5"/>
    </row>
    <row r="85" spans="1:1022" ht="105">
      <c r="A85" s="140"/>
      <c r="B85" s="9" t="s">
        <v>388</v>
      </c>
      <c r="C85" s="3" t="s">
        <v>389</v>
      </c>
      <c r="D85" s="9" t="s">
        <v>25</v>
      </c>
      <c r="E85" s="7"/>
      <c r="F85" s="7"/>
      <c r="AMC85" s="5"/>
      <c r="AMD85" s="5"/>
      <c r="AME85" s="5"/>
      <c r="AMF85" s="5"/>
      <c r="AMG85" s="5"/>
      <c r="AMH85" s="5"/>
    </row>
    <row r="86" spans="1:1022" ht="60">
      <c r="A86" s="140"/>
      <c r="B86" s="9" t="s">
        <v>390</v>
      </c>
      <c r="C86" s="3" t="s">
        <v>391</v>
      </c>
      <c r="D86" s="9" t="s">
        <v>25</v>
      </c>
      <c r="E86" s="7"/>
      <c r="F86" s="7"/>
      <c r="AMC86" s="5"/>
      <c r="AMD86" s="5"/>
      <c r="AME86" s="5"/>
      <c r="AMF86" s="5"/>
      <c r="AMG86" s="5"/>
      <c r="AMH86" s="5"/>
    </row>
    <row r="87" spans="1:1022" ht="60">
      <c r="A87" s="140" t="s">
        <v>392</v>
      </c>
      <c r="B87" s="32" t="s">
        <v>393</v>
      </c>
      <c r="C87" s="31" t="s">
        <v>394</v>
      </c>
      <c r="D87" s="32" t="s">
        <v>23</v>
      </c>
      <c r="E87" s="31"/>
      <c r="F87" s="31"/>
      <c r="AMC87" s="5"/>
      <c r="AMD87" s="5"/>
      <c r="AME87" s="5"/>
      <c r="AMF87" s="5"/>
      <c r="AMG87" s="5"/>
      <c r="AMH87" s="5"/>
    </row>
    <row r="88" spans="1:1022" ht="60">
      <c r="A88" s="140"/>
      <c r="B88" s="32" t="s">
        <v>395</v>
      </c>
      <c r="C88" s="31" t="s">
        <v>396</v>
      </c>
      <c r="D88" s="32" t="s">
        <v>23</v>
      </c>
      <c r="E88" s="31"/>
      <c r="F88" s="31"/>
      <c r="AMC88" s="5"/>
      <c r="AMD88" s="5"/>
      <c r="AME88" s="5"/>
      <c r="AMF88" s="5"/>
      <c r="AMG88" s="5"/>
      <c r="AMH88" s="5"/>
    </row>
    <row r="89" spans="1:1022" ht="30">
      <c r="A89" s="140"/>
      <c r="B89" s="32" t="s">
        <v>397</v>
      </c>
      <c r="C89" s="31" t="s">
        <v>398</v>
      </c>
      <c r="D89" s="32" t="s">
        <v>25</v>
      </c>
      <c r="E89" s="31"/>
      <c r="F89" s="31"/>
      <c r="AMC89" s="5"/>
      <c r="AMD89" s="5"/>
      <c r="AME89" s="5"/>
      <c r="AMF89" s="5"/>
      <c r="AMG89" s="5"/>
      <c r="AMH89" s="5"/>
    </row>
    <row r="90" spans="1:1022" ht="45">
      <c r="A90" s="140"/>
      <c r="B90" s="32" t="s">
        <v>399</v>
      </c>
      <c r="C90" s="31" t="s">
        <v>400</v>
      </c>
      <c r="D90" s="32" t="s">
        <v>23</v>
      </c>
      <c r="E90" s="31"/>
      <c r="F90" s="31"/>
      <c r="AMC90" s="5"/>
      <c r="AMD90" s="5"/>
      <c r="AME90" s="5"/>
      <c r="AMF90" s="5"/>
      <c r="AMG90" s="5"/>
      <c r="AMH90" s="5"/>
    </row>
    <row r="91" spans="1:1022" ht="45">
      <c r="A91" s="140"/>
      <c r="B91" s="32" t="s">
        <v>401</v>
      </c>
      <c r="C91" s="31" t="s">
        <v>402</v>
      </c>
      <c r="D91" s="32" t="s">
        <v>23</v>
      </c>
      <c r="E91" s="31"/>
      <c r="F91" s="31"/>
      <c r="AMC91" s="5"/>
      <c r="AMD91" s="5"/>
      <c r="AME91" s="5"/>
      <c r="AMF91" s="5"/>
      <c r="AMG91" s="5"/>
      <c r="AMH91" s="5"/>
    </row>
    <row r="92" spans="1:1022" ht="90">
      <c r="A92" s="140"/>
      <c r="B92" s="32" t="s">
        <v>403</v>
      </c>
      <c r="C92" s="31" t="s">
        <v>404</v>
      </c>
      <c r="D92" s="32" t="s">
        <v>64</v>
      </c>
      <c r="E92" s="31" t="s">
        <v>100</v>
      </c>
      <c r="F92" s="31"/>
      <c r="AMC92" s="5"/>
      <c r="AMD92" s="5"/>
      <c r="AME92" s="5"/>
      <c r="AMF92" s="5"/>
      <c r="AMG92" s="5"/>
      <c r="AMH92" s="5"/>
    </row>
    <row r="93" spans="1:1022" ht="342">
      <c r="A93" s="140"/>
      <c r="B93" s="32" t="s">
        <v>405</v>
      </c>
      <c r="C93" s="31" t="s">
        <v>406</v>
      </c>
      <c r="D93" s="32" t="s">
        <v>64</v>
      </c>
      <c r="E93" s="31" t="s">
        <v>110</v>
      </c>
      <c r="F93" s="31"/>
      <c r="AMC93" s="5"/>
      <c r="AMD93" s="5"/>
      <c r="AME93" s="5"/>
      <c r="AMF93" s="5"/>
      <c r="AMG93" s="5"/>
      <c r="AMH93" s="5"/>
    </row>
    <row r="94" spans="1:1022" ht="30">
      <c r="A94" s="140"/>
      <c r="B94" s="32" t="s">
        <v>407</v>
      </c>
      <c r="C94" s="31" t="s">
        <v>408</v>
      </c>
      <c r="D94" s="32" t="s">
        <v>23</v>
      </c>
      <c r="E94" s="31"/>
      <c r="F94" s="31"/>
      <c r="AMC94" s="5"/>
      <c r="AMD94" s="5"/>
      <c r="AME94" s="5"/>
      <c r="AMF94" s="5"/>
      <c r="AMG94" s="5"/>
      <c r="AMH94" s="5"/>
    </row>
    <row r="95" spans="1:1022" ht="45">
      <c r="A95" s="140"/>
      <c r="B95" s="32" t="s">
        <v>409</v>
      </c>
      <c r="C95" s="31" t="s">
        <v>410</v>
      </c>
      <c r="D95" s="32" t="s">
        <v>23</v>
      </c>
      <c r="E95" s="31"/>
      <c r="F95" s="31"/>
      <c r="AMC95" s="5"/>
      <c r="AMD95" s="5"/>
      <c r="AME95" s="5"/>
      <c r="AMF95" s="5"/>
      <c r="AMG95" s="5"/>
      <c r="AMH95" s="5"/>
    </row>
    <row r="96" spans="1:1022" ht="75">
      <c r="A96" s="140"/>
      <c r="B96" s="32" t="s">
        <v>411</v>
      </c>
      <c r="C96" s="31" t="s">
        <v>412</v>
      </c>
      <c r="D96" s="32" t="s">
        <v>25</v>
      </c>
      <c r="E96" s="31"/>
      <c r="F96" s="31"/>
      <c r="AMC96" s="5"/>
      <c r="AMD96" s="5"/>
      <c r="AME96" s="5"/>
      <c r="AMF96" s="5"/>
      <c r="AMG96" s="5"/>
      <c r="AMH96" s="5"/>
    </row>
    <row r="97" spans="1:1022" ht="75">
      <c r="A97" s="140"/>
      <c r="B97" s="32" t="s">
        <v>413</v>
      </c>
      <c r="C97" s="31" t="s">
        <v>414</v>
      </c>
      <c r="D97" s="32" t="s">
        <v>64</v>
      </c>
      <c r="E97" s="31" t="s">
        <v>104</v>
      </c>
      <c r="F97" s="31"/>
      <c r="AMC97" s="5"/>
      <c r="AMD97" s="5"/>
      <c r="AME97" s="5"/>
      <c r="AMF97" s="5"/>
      <c r="AMG97" s="5"/>
      <c r="AMH97" s="5"/>
    </row>
    <row r="98" spans="1:1022" ht="60">
      <c r="A98" s="140" t="s">
        <v>415</v>
      </c>
      <c r="B98" s="9" t="s">
        <v>416</v>
      </c>
      <c r="C98" s="3" t="s">
        <v>417</v>
      </c>
      <c r="D98" s="9" t="s">
        <v>25</v>
      </c>
      <c r="E98" s="3"/>
      <c r="F98" s="3"/>
      <c r="AMC98" s="5"/>
      <c r="AMD98" s="5"/>
      <c r="AME98" s="5"/>
      <c r="AMF98" s="5"/>
      <c r="AMG98" s="5"/>
      <c r="AMH98" s="5"/>
    </row>
    <row r="99" spans="1:1022" ht="60">
      <c r="A99" s="140"/>
      <c r="B99" s="9" t="s">
        <v>418</v>
      </c>
      <c r="C99" s="3" t="s">
        <v>419</v>
      </c>
      <c r="D99" s="9" t="s">
        <v>23</v>
      </c>
      <c r="E99" s="3"/>
      <c r="F99" s="3"/>
      <c r="AMC99" s="5"/>
      <c r="AMD99" s="5"/>
      <c r="AME99" s="5"/>
      <c r="AMF99" s="5"/>
      <c r="AMG99" s="5"/>
      <c r="AMH99" s="5"/>
    </row>
    <row r="100" spans="1:1022" ht="165">
      <c r="A100" s="140"/>
      <c r="B100" s="9" t="s">
        <v>420</v>
      </c>
      <c r="C100" s="3" t="s">
        <v>421</v>
      </c>
      <c r="D100" s="9" t="s">
        <v>24</v>
      </c>
      <c r="E100" s="3" t="s">
        <v>103</v>
      </c>
      <c r="F100" s="3"/>
      <c r="AMC100" s="5"/>
      <c r="AMD100" s="5"/>
      <c r="AME100" s="5"/>
      <c r="AMF100" s="5"/>
      <c r="AMG100" s="5"/>
      <c r="AMH100" s="5"/>
    </row>
    <row r="101" spans="1:1022" ht="45">
      <c r="A101" s="140"/>
      <c r="B101" s="9" t="s">
        <v>422</v>
      </c>
      <c r="C101" s="3" t="s">
        <v>423</v>
      </c>
      <c r="D101" s="9" t="s">
        <v>25</v>
      </c>
      <c r="E101" s="3"/>
      <c r="F101" s="3"/>
      <c r="AMC101" s="5"/>
      <c r="AMD101" s="5"/>
      <c r="AME101" s="5"/>
      <c r="AMF101" s="5"/>
      <c r="AMG101" s="5"/>
      <c r="AMH101" s="5"/>
    </row>
    <row r="102" spans="1:1022" ht="45">
      <c r="A102" s="140"/>
      <c r="B102" s="9" t="s">
        <v>424</v>
      </c>
      <c r="C102" s="3" t="s">
        <v>425</v>
      </c>
      <c r="D102" s="9" t="s">
        <v>25</v>
      </c>
      <c r="E102" s="3"/>
      <c r="F102" s="3"/>
      <c r="AMC102" s="5"/>
      <c r="AMD102" s="5"/>
      <c r="AME102" s="5"/>
      <c r="AMF102" s="5"/>
      <c r="AMG102" s="5"/>
      <c r="AMH102" s="5"/>
    </row>
    <row r="103" spans="1:1022" ht="60">
      <c r="A103" s="140"/>
      <c r="B103" s="9" t="s">
        <v>426</v>
      </c>
      <c r="C103" s="3" t="s">
        <v>427</v>
      </c>
      <c r="D103" s="9" t="s">
        <v>25</v>
      </c>
      <c r="E103" s="3"/>
      <c r="F103" s="3"/>
      <c r="AMC103" s="5"/>
      <c r="AMD103" s="5"/>
      <c r="AME103" s="5"/>
      <c r="AMF103" s="5"/>
      <c r="AMG103" s="5"/>
      <c r="AMH103" s="5"/>
    </row>
    <row r="104" spans="1:1022" ht="45">
      <c r="A104" s="140"/>
      <c r="B104" s="9" t="s">
        <v>428</v>
      </c>
      <c r="C104" s="3" t="s">
        <v>429</v>
      </c>
      <c r="D104" s="9" t="s">
        <v>25</v>
      </c>
      <c r="E104" s="3"/>
      <c r="F104" s="3"/>
      <c r="AMC104" s="5"/>
      <c r="AMD104" s="5"/>
      <c r="AME104" s="5"/>
      <c r="AMF104" s="5"/>
      <c r="AMG104" s="5"/>
      <c r="AMH104" s="5"/>
    </row>
    <row r="105" spans="1:1022" ht="120">
      <c r="A105" s="140"/>
      <c r="B105" s="9" t="s">
        <v>430</v>
      </c>
      <c r="C105" s="3" t="s">
        <v>431</v>
      </c>
      <c r="D105" s="9" t="s">
        <v>24</v>
      </c>
      <c r="E105" s="3" t="s">
        <v>111</v>
      </c>
      <c r="F105" s="3"/>
      <c r="AMC105" s="5"/>
      <c r="AMD105" s="5"/>
      <c r="AME105" s="5"/>
      <c r="AMF105" s="5"/>
      <c r="AMG105" s="5"/>
      <c r="AMH105" s="5"/>
    </row>
    <row r="106" spans="1:1022" ht="60">
      <c r="A106" s="140"/>
      <c r="B106" s="9" t="s">
        <v>432</v>
      </c>
      <c r="C106" s="3" t="s">
        <v>433</v>
      </c>
      <c r="D106" s="9" t="s">
        <v>23</v>
      </c>
      <c r="E106" s="3"/>
      <c r="F106" s="3"/>
      <c r="AMC106" s="5"/>
      <c r="AMD106" s="5"/>
      <c r="AME106" s="5"/>
      <c r="AMF106" s="5"/>
      <c r="AMG106" s="5"/>
      <c r="AMH106" s="5"/>
    </row>
    <row r="107" spans="1:1022" ht="90">
      <c r="A107" s="140"/>
      <c r="B107" s="9" t="s">
        <v>434</v>
      </c>
      <c r="C107" s="3" t="s">
        <v>435</v>
      </c>
      <c r="D107" s="9" t="s">
        <v>25</v>
      </c>
      <c r="E107" s="3"/>
      <c r="F107" s="3"/>
      <c r="AMC107" s="5"/>
      <c r="AMD107" s="5"/>
      <c r="AME107" s="5"/>
      <c r="AMF107" s="5"/>
      <c r="AMG107" s="5"/>
      <c r="AMH107" s="5"/>
    </row>
    <row r="108" spans="1:1022" ht="75">
      <c r="A108" s="140"/>
      <c r="B108" s="9" t="s">
        <v>436</v>
      </c>
      <c r="C108" s="3" t="s">
        <v>437</v>
      </c>
      <c r="D108" s="9" t="s">
        <v>23</v>
      </c>
      <c r="E108" s="3"/>
      <c r="F108" s="3"/>
      <c r="AMC108" s="5"/>
      <c r="AMD108" s="5"/>
      <c r="AME108" s="5"/>
      <c r="AMF108" s="5"/>
      <c r="AMG108" s="5"/>
      <c r="AMH108" s="5"/>
    </row>
    <row r="109" spans="1:1022" ht="75">
      <c r="A109" s="140"/>
      <c r="B109" s="9" t="s">
        <v>438</v>
      </c>
      <c r="C109" s="3" t="s">
        <v>439</v>
      </c>
      <c r="D109" s="9" t="s">
        <v>25</v>
      </c>
      <c r="E109" s="3"/>
      <c r="F109" s="3"/>
      <c r="AMC109" s="5"/>
      <c r="AMD109" s="5"/>
      <c r="AME109" s="5"/>
      <c r="AMF109" s="5"/>
      <c r="AMG109" s="5"/>
      <c r="AMH109" s="5"/>
    </row>
  </sheetData>
  <autoFilter ref="D3:D109" xr:uid="{DC0D09A6-D460-A54E-8E16-41F87033053E}"/>
  <dataConsolidate/>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75" priority="1" stopIfTrue="1" operator="equal">
      <formula>"C"</formula>
    </cfRule>
    <cfRule type="cellIs" dxfId="74" priority="55" stopIfTrue="1" operator="equal">
      <formula>"CT"</formula>
    </cfRule>
  </conditionalFormatting>
  <conditionalFormatting sqref="D4:D109">
    <cfRule type="cellIs" dxfId="73" priority="57" stopIfTrue="1" operator="equal">
      <formula>"NA"</formula>
    </cfRule>
  </conditionalFormatting>
  <conditionalFormatting sqref="D4:D109">
    <cfRule type="cellIs" dxfId="72" priority="2" stopIfTrue="1" operator="equal">
      <formula>"NC"</formula>
    </cfRule>
    <cfRule type="cellIs" dxfId="71" priority="56" stopIfTrue="1" operator="equal">
      <formula>"NCT"</formula>
    </cfRule>
  </conditionalFormatting>
  <conditionalFormatting sqref="D4:D109">
    <cfRule type="cellIs" dxfId="70" priority="58" stopIfTrue="1" operator="equal">
      <formula>"NT"</formula>
    </cfRule>
  </conditionalFormatting>
  <dataValidations count="1">
    <dataValidation type="list" showErrorMessage="1" sqref="D4:D109" xr:uid="{00000000-0002-0000-0500-000000000000}">
      <formula1>"C,CT,NC,NCT,NA,NT"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B109"/>
  <sheetViews>
    <sheetView zoomScaleNormal="100" workbookViewId="0">
      <pane xSplit="4" ySplit="3" topLeftCell="E9" activePane="bottomRight" state="frozen"/>
      <selection activeCell="A98" sqref="A98:A109"/>
      <selection pane="topRight" activeCell="A98" sqref="A98:A109"/>
      <selection pane="bottomLeft" activeCell="A98" sqref="A98:A109"/>
      <selection pane="bottomRight" activeCell="E18" sqref="E18"/>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Périmètre!B11</f>
        <v>Nous contacter</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Périmètre!C11</f>
        <v xml:space="preserve">https://www.eau-artois-picardie.fr/nous-contacter </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17" customHeight="1">
      <c r="A13" s="140" t="s">
        <v>234</v>
      </c>
      <c r="B13" s="32" t="s">
        <v>235</v>
      </c>
      <c r="C13" s="31" t="s">
        <v>236</v>
      </c>
      <c r="D13" s="32" t="s">
        <v>25</v>
      </c>
      <c r="E13" s="33"/>
      <c r="F13" s="31"/>
    </row>
    <row r="14" spans="1:1016" ht="33.5" customHeight="1">
      <c r="A14" s="140"/>
      <c r="B14" s="32" t="s">
        <v>237</v>
      </c>
      <c r="C14" s="31" t="s">
        <v>238</v>
      </c>
      <c r="D14" s="32" t="s">
        <v>25</v>
      </c>
      <c r="E14" s="31"/>
      <c r="F14" s="31"/>
    </row>
    <row r="15" spans="1:1016" ht="45" customHeight="1">
      <c r="A15" s="140" t="s">
        <v>239</v>
      </c>
      <c r="B15" s="9" t="s">
        <v>240</v>
      </c>
      <c r="C15" s="3" t="s">
        <v>241</v>
      </c>
      <c r="D15" s="9" t="s">
        <v>23</v>
      </c>
      <c r="E15" s="3"/>
      <c r="F15" s="3"/>
    </row>
    <row r="16" spans="1:1016" ht="195">
      <c r="A16" s="140"/>
      <c r="B16" s="9" t="s">
        <v>242</v>
      </c>
      <c r="C16" s="3" t="s">
        <v>243</v>
      </c>
      <c r="D16" s="9" t="s">
        <v>24</v>
      </c>
      <c r="E16" s="3" t="s">
        <v>82</v>
      </c>
      <c r="F16" s="7"/>
    </row>
    <row r="17" spans="1:6" ht="75">
      <c r="A17" s="140"/>
      <c r="B17" s="9" t="s">
        <v>244</v>
      </c>
      <c r="C17" s="3" t="s">
        <v>245</v>
      </c>
      <c r="D17" s="9" t="s">
        <v>24</v>
      </c>
      <c r="E17" s="7" t="s">
        <v>81</v>
      </c>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7"/>
      <c r="F35" s="7"/>
    </row>
    <row r="36" spans="1:6" ht="45">
      <c r="A36" s="140"/>
      <c r="B36" s="9" t="s">
        <v>284</v>
      </c>
      <c r="C36" s="3" t="s">
        <v>285</v>
      </c>
      <c r="D36" s="9" t="s">
        <v>25</v>
      </c>
      <c r="E36" s="7"/>
      <c r="F36" s="7"/>
    </row>
    <row r="37" spans="1:6" ht="75">
      <c r="A37" s="140"/>
      <c r="B37" s="9" t="s">
        <v>286</v>
      </c>
      <c r="C37" s="3" t="s">
        <v>287</v>
      </c>
      <c r="D37" s="9" t="s">
        <v>25</v>
      </c>
      <c r="E37" s="7"/>
      <c r="F37" s="7"/>
    </row>
    <row r="38" spans="1:6" ht="60">
      <c r="A38" s="140"/>
      <c r="B38" s="9" t="s">
        <v>288</v>
      </c>
      <c r="C38" s="3" t="s">
        <v>289</v>
      </c>
      <c r="D38" s="9" t="s">
        <v>25</v>
      </c>
      <c r="E38" s="7"/>
      <c r="F38" s="7"/>
    </row>
    <row r="39" spans="1:6" ht="30">
      <c r="A39" s="140" t="s">
        <v>290</v>
      </c>
      <c r="B39" s="32" t="s">
        <v>291</v>
      </c>
      <c r="C39" s="31" t="s">
        <v>292</v>
      </c>
      <c r="D39" s="32" t="s">
        <v>24</v>
      </c>
      <c r="E39" s="31" t="s">
        <v>80</v>
      </c>
      <c r="F39" s="31"/>
    </row>
    <row r="40" spans="1:6" ht="120">
      <c r="A40" s="140"/>
      <c r="B40" s="32" t="s">
        <v>293</v>
      </c>
      <c r="C40" s="31" t="s">
        <v>294</v>
      </c>
      <c r="D40" s="32" t="s">
        <v>24</v>
      </c>
      <c r="E40" s="31" t="s">
        <v>148</v>
      </c>
      <c r="F40" s="31"/>
    </row>
    <row r="41" spans="1:6" ht="225">
      <c r="A41" s="140" t="s">
        <v>295</v>
      </c>
      <c r="B41" s="9" t="s">
        <v>296</v>
      </c>
      <c r="C41" s="3" t="s">
        <v>297</v>
      </c>
      <c r="D41" s="9" t="s">
        <v>24</v>
      </c>
      <c r="E41" s="7" t="s">
        <v>147</v>
      </c>
      <c r="F41" s="7"/>
    </row>
    <row r="42" spans="1:6" ht="30">
      <c r="A42" s="140"/>
      <c r="B42" s="9" t="s">
        <v>298</v>
      </c>
      <c r="C42" s="3" t="s">
        <v>299</v>
      </c>
      <c r="D42" s="9" t="s">
        <v>25</v>
      </c>
      <c r="E42" s="7"/>
      <c r="F42" s="7"/>
    </row>
    <row r="43" spans="1:6" ht="150">
      <c r="A43" s="140"/>
      <c r="B43" s="9" t="s">
        <v>300</v>
      </c>
      <c r="C43" s="3" t="s">
        <v>301</v>
      </c>
      <c r="D43" s="9" t="s">
        <v>23</v>
      </c>
      <c r="E43" s="7" t="s">
        <v>146</v>
      </c>
      <c r="F43" s="7"/>
    </row>
    <row r="44" spans="1:6" ht="45">
      <c r="A44" s="140"/>
      <c r="B44" s="9" t="s">
        <v>302</v>
      </c>
      <c r="C44" s="3" t="s">
        <v>303</v>
      </c>
      <c r="D44" s="9" t="s">
        <v>25</v>
      </c>
      <c r="E44" s="7"/>
      <c r="F44" s="7"/>
    </row>
    <row r="45" spans="1:6" ht="45">
      <c r="A45" s="140"/>
      <c r="B45" s="9" t="s">
        <v>304</v>
      </c>
      <c r="C45" s="3" t="s">
        <v>305</v>
      </c>
      <c r="D45" s="9" t="s">
        <v>24</v>
      </c>
      <c r="E45" s="7" t="s">
        <v>83</v>
      </c>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92">
      <c r="A57" s="140"/>
      <c r="B57" s="35" t="s">
        <v>330</v>
      </c>
      <c r="C57" s="34" t="s">
        <v>331</v>
      </c>
      <c r="D57" s="35" t="s">
        <v>24</v>
      </c>
      <c r="E57" s="34" t="s">
        <v>145</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23</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180">
      <c r="A74" s="140" t="s">
        <v>365</v>
      </c>
      <c r="B74" s="9" t="s">
        <v>366</v>
      </c>
      <c r="C74" s="3" t="s">
        <v>367</v>
      </c>
      <c r="D74" s="9" t="s">
        <v>24</v>
      </c>
      <c r="E74" s="3" t="s">
        <v>135</v>
      </c>
      <c r="F74" s="3"/>
    </row>
    <row r="75" spans="1:6" ht="45">
      <c r="A75" s="140"/>
      <c r="B75" s="9" t="s">
        <v>368</v>
      </c>
      <c r="C75" s="3" t="s">
        <v>369</v>
      </c>
      <c r="D75" s="9" t="s">
        <v>23</v>
      </c>
      <c r="E75" s="3"/>
      <c r="F75" s="3"/>
    </row>
    <row r="76" spans="1:6" ht="75">
      <c r="A76" s="140"/>
      <c r="B76" s="9" t="s">
        <v>370</v>
      </c>
      <c r="C76" s="3" t="s">
        <v>371</v>
      </c>
      <c r="D76" s="9" t="s">
        <v>23</v>
      </c>
      <c r="E76" s="3"/>
      <c r="F76" s="3"/>
    </row>
    <row r="77" spans="1:6" ht="45">
      <c r="A77" s="140"/>
      <c r="B77" s="9" t="s">
        <v>372</v>
      </c>
      <c r="C77" s="3" t="s">
        <v>373</v>
      </c>
      <c r="D77" s="9" t="s">
        <v>23</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23</v>
      </c>
      <c r="E82" s="7"/>
      <c r="F82" s="7"/>
    </row>
    <row r="83" spans="1:6" ht="150">
      <c r="A83" s="140"/>
      <c r="B83" s="9" t="s">
        <v>384</v>
      </c>
      <c r="C83" s="3" t="s">
        <v>385</v>
      </c>
      <c r="D83" s="9" t="s">
        <v>24</v>
      </c>
      <c r="E83" s="7" t="s">
        <v>144</v>
      </c>
      <c r="F83" s="46"/>
    </row>
    <row r="84" spans="1:6" ht="60">
      <c r="A84" s="140"/>
      <c r="B84" s="9" t="s">
        <v>386</v>
      </c>
      <c r="C84" s="3" t="s">
        <v>387</v>
      </c>
      <c r="D84" s="9" t="s">
        <v>25</v>
      </c>
      <c r="F84" s="7"/>
    </row>
    <row r="85" spans="1:6" ht="105">
      <c r="A85" s="140"/>
      <c r="B85" s="9" t="s">
        <v>388</v>
      </c>
      <c r="C85" s="3" t="s">
        <v>389</v>
      </c>
      <c r="D85" s="9" t="s">
        <v>25</v>
      </c>
      <c r="E85" s="7"/>
      <c r="F85" s="7"/>
    </row>
    <row r="86" spans="1:6" ht="135">
      <c r="A86" s="140"/>
      <c r="B86" s="9" t="s">
        <v>390</v>
      </c>
      <c r="C86" s="3" t="s">
        <v>391</v>
      </c>
      <c r="D86" s="9" t="s">
        <v>24</v>
      </c>
      <c r="E86" s="52" t="s">
        <v>137</v>
      </c>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23</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9878D65A-33CA-C74E-8F67-EA3090B599A1}"/>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69" priority="2" stopIfTrue="1" operator="equal">
      <formula>"C"</formula>
    </cfRule>
  </conditionalFormatting>
  <conditionalFormatting sqref="D4:D109">
    <cfRule type="cellIs" dxfId="68" priority="4" stopIfTrue="1" operator="equal">
      <formula>"NA"</formula>
    </cfRule>
  </conditionalFormatting>
  <conditionalFormatting sqref="D4:D109">
    <cfRule type="cellIs" dxfId="67" priority="1" stopIfTrue="1" operator="equal">
      <formula>"NCT"</formula>
    </cfRule>
    <cfRule type="cellIs" dxfId="66" priority="3" stopIfTrue="1" operator="equal">
      <formula>"NC"</formula>
    </cfRule>
  </conditionalFormatting>
  <conditionalFormatting sqref="D4:D109">
    <cfRule type="cellIs" dxfId="65" priority="5" stopIfTrue="1" operator="equal">
      <formula>"NT"</formula>
    </cfRule>
  </conditionalFormatting>
  <dataValidations count="1">
    <dataValidation type="list" showErrorMessage="1" sqref="D4:D109" xr:uid="{00000000-0002-0000-06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B109"/>
  <sheetViews>
    <sheetView zoomScaleNormal="100" workbookViewId="0">
      <pane xSplit="4" ySplit="3" topLeftCell="E28" activePane="bottomRight" state="frozen"/>
      <selection activeCell="D99" sqref="D99"/>
      <selection pane="topRight" activeCell="D99" sqref="D99"/>
      <selection pane="bottomLeft" activeCell="D99" sqref="D99"/>
      <selection pane="bottomRight" activeCell="E61" sqref="E61"/>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Périmètre!B12</f>
        <v>Infos légales</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Périmètre!C12</f>
        <v>https://www.eau-artois-picardie.fr/infos-legales</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17" customHeight="1">
      <c r="A13" s="140" t="s">
        <v>234</v>
      </c>
      <c r="B13" s="32" t="s">
        <v>235</v>
      </c>
      <c r="C13" s="31" t="s">
        <v>236</v>
      </c>
      <c r="D13" s="9" t="s">
        <v>25</v>
      </c>
      <c r="E13" s="33"/>
      <c r="F13" s="31"/>
    </row>
    <row r="14" spans="1:1016" ht="33.5" customHeight="1">
      <c r="A14" s="140"/>
      <c r="B14" s="32" t="s">
        <v>237</v>
      </c>
      <c r="C14" s="31" t="s">
        <v>238</v>
      </c>
      <c r="D14" s="9" t="s">
        <v>25</v>
      </c>
      <c r="E14" s="31"/>
      <c r="F14" s="31"/>
    </row>
    <row r="15" spans="1:1016" ht="45" customHeight="1">
      <c r="A15" s="140" t="s">
        <v>239</v>
      </c>
      <c r="B15" s="9" t="s">
        <v>240</v>
      </c>
      <c r="C15" s="3" t="s">
        <v>241</v>
      </c>
      <c r="D15" s="9" t="s">
        <v>23</v>
      </c>
      <c r="E15" s="3"/>
      <c r="F15" s="3"/>
    </row>
    <row r="16" spans="1:1016"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32" t="s">
        <v>25</v>
      </c>
      <c r="E18" s="31"/>
      <c r="F18" s="31"/>
    </row>
    <row r="19" spans="1:6" ht="75">
      <c r="A19" s="140"/>
      <c r="B19" s="32" t="s">
        <v>249</v>
      </c>
      <c r="C19" s="31" t="s">
        <v>250</v>
      </c>
      <c r="D19" s="32" t="s">
        <v>25</v>
      </c>
      <c r="E19" s="31"/>
      <c r="F19" s="31"/>
    </row>
    <row r="20" spans="1:6" ht="60">
      <c r="A20" s="140"/>
      <c r="B20" s="32" t="s">
        <v>251</v>
      </c>
      <c r="C20" s="31" t="s">
        <v>252</v>
      </c>
      <c r="D20" s="32" t="s">
        <v>25</v>
      </c>
      <c r="E20" s="31"/>
      <c r="F20" s="31"/>
    </row>
    <row r="21" spans="1:6" ht="60">
      <c r="A21" s="140"/>
      <c r="B21" s="32" t="s">
        <v>253</v>
      </c>
      <c r="C21" s="31" t="s">
        <v>254</v>
      </c>
      <c r="D21" s="32" t="s">
        <v>25</v>
      </c>
      <c r="E21" s="31"/>
      <c r="F21" s="31"/>
    </row>
    <row r="22" spans="1:6" ht="45">
      <c r="A22" s="140"/>
      <c r="B22" s="32" t="s">
        <v>255</v>
      </c>
      <c r="C22" s="31" t="s">
        <v>256</v>
      </c>
      <c r="D22" s="32" t="s">
        <v>25</v>
      </c>
      <c r="E22" s="31"/>
      <c r="F22" s="31"/>
    </row>
    <row r="23" spans="1:6" ht="45">
      <c r="A23" s="140"/>
      <c r="B23" s="32" t="s">
        <v>257</v>
      </c>
      <c r="C23" s="31" t="s">
        <v>258</v>
      </c>
      <c r="D23" s="32" t="s">
        <v>25</v>
      </c>
      <c r="E23" s="31"/>
      <c r="F23" s="31"/>
    </row>
    <row r="24" spans="1:6" ht="30">
      <c r="A24" s="140"/>
      <c r="B24" s="32" t="s">
        <v>259</v>
      </c>
      <c r="C24" s="31" t="s">
        <v>260</v>
      </c>
      <c r="D24" s="32" t="s">
        <v>25</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32" t="s">
        <v>25</v>
      </c>
      <c r="E31" s="3"/>
      <c r="F31" s="3"/>
    </row>
    <row r="32" spans="1:6" ht="45">
      <c r="A32" s="140"/>
      <c r="B32" s="9" t="s">
        <v>276</v>
      </c>
      <c r="C32" s="3" t="s">
        <v>277</v>
      </c>
      <c r="D32" s="32" t="s">
        <v>25</v>
      </c>
      <c r="E32" s="3"/>
      <c r="F32" s="3"/>
    </row>
    <row r="33" spans="1:6" ht="45">
      <c r="A33" s="140"/>
      <c r="B33" s="9" t="s">
        <v>278</v>
      </c>
      <c r="C33" s="3" t="s">
        <v>279</v>
      </c>
      <c r="D33" s="9" t="s">
        <v>25</v>
      </c>
      <c r="E33" s="3"/>
      <c r="F33" s="3"/>
    </row>
    <row r="34" spans="1:6" ht="45">
      <c r="A34" s="140"/>
      <c r="B34" s="9" t="s">
        <v>280</v>
      </c>
      <c r="C34" s="3" t="s">
        <v>281</v>
      </c>
      <c r="D34" s="32" t="s">
        <v>25</v>
      </c>
      <c r="E34" s="3"/>
      <c r="F34" s="3"/>
    </row>
    <row r="35" spans="1:6" ht="30">
      <c r="A35" s="140"/>
      <c r="B35" s="9" t="s">
        <v>282</v>
      </c>
      <c r="C35" s="3" t="s">
        <v>283</v>
      </c>
      <c r="D35" s="32" t="s">
        <v>25</v>
      </c>
      <c r="E35" s="7"/>
      <c r="F35" s="7"/>
    </row>
    <row r="36" spans="1:6" ht="45">
      <c r="A36" s="140"/>
      <c r="B36" s="9" t="s">
        <v>284</v>
      </c>
      <c r="C36" s="3" t="s">
        <v>285</v>
      </c>
      <c r="D36" s="32" t="s">
        <v>25</v>
      </c>
      <c r="E36" s="7"/>
      <c r="F36" s="7"/>
    </row>
    <row r="37" spans="1:6" ht="75">
      <c r="A37" s="140"/>
      <c r="B37" s="9" t="s">
        <v>286</v>
      </c>
      <c r="C37" s="3" t="s">
        <v>287</v>
      </c>
      <c r="D37" s="32" t="s">
        <v>25</v>
      </c>
      <c r="E37" s="7"/>
      <c r="F37" s="7"/>
    </row>
    <row r="38" spans="1:6" ht="60">
      <c r="A38" s="140"/>
      <c r="B38" s="9" t="s">
        <v>288</v>
      </c>
      <c r="C38" s="3" t="s">
        <v>289</v>
      </c>
      <c r="D38" s="9" t="s">
        <v>25</v>
      </c>
      <c r="E38" s="7"/>
      <c r="F38" s="7"/>
    </row>
    <row r="39" spans="1:6" ht="30">
      <c r="A39" s="140" t="s">
        <v>290</v>
      </c>
      <c r="B39" s="32" t="s">
        <v>291</v>
      </c>
      <c r="C39" s="31" t="s">
        <v>292</v>
      </c>
      <c r="D39" s="32" t="s">
        <v>24</v>
      </c>
      <c r="E39" s="31" t="s">
        <v>69</v>
      </c>
      <c r="F39" s="31"/>
    </row>
    <row r="40" spans="1:6" ht="30">
      <c r="A40" s="140"/>
      <c r="B40" s="32" t="s">
        <v>293</v>
      </c>
      <c r="C40" s="31" t="s">
        <v>294</v>
      </c>
      <c r="D40" s="32" t="s">
        <v>24</v>
      </c>
      <c r="E40" s="31" t="s">
        <v>69</v>
      </c>
      <c r="F40" s="31"/>
    </row>
    <row r="41" spans="1:6" ht="45">
      <c r="A41" s="140" t="s">
        <v>295</v>
      </c>
      <c r="B41" s="9" t="s">
        <v>296</v>
      </c>
      <c r="C41" s="3" t="s">
        <v>297</v>
      </c>
      <c r="D41" s="9" t="s">
        <v>24</v>
      </c>
      <c r="E41" s="7" t="s">
        <v>69</v>
      </c>
      <c r="F41" s="7"/>
    </row>
    <row r="42" spans="1:6" ht="30">
      <c r="A42" s="140"/>
      <c r="B42" s="9" t="s">
        <v>298</v>
      </c>
      <c r="C42" s="3" t="s">
        <v>299</v>
      </c>
      <c r="D42" s="9" t="s">
        <v>25</v>
      </c>
      <c r="E42" s="7"/>
      <c r="F42" s="7"/>
    </row>
    <row r="43" spans="1:6" ht="45">
      <c r="A43" s="140"/>
      <c r="B43" s="9" t="s">
        <v>300</v>
      </c>
      <c r="C43" s="3" t="s">
        <v>301</v>
      </c>
      <c r="D43" s="9" t="s">
        <v>25</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150">
      <c r="A56" s="140" t="s">
        <v>327</v>
      </c>
      <c r="B56" s="35" t="s">
        <v>328</v>
      </c>
      <c r="C56" s="34" t="s">
        <v>329</v>
      </c>
      <c r="D56" s="35" t="s">
        <v>24</v>
      </c>
      <c r="E56" s="34" t="s">
        <v>194</v>
      </c>
      <c r="F56" s="34"/>
    </row>
    <row r="57" spans="1:6" ht="45">
      <c r="A57" s="140"/>
      <c r="B57" s="35" t="s">
        <v>330</v>
      </c>
      <c r="C57" s="34" t="s">
        <v>331</v>
      </c>
      <c r="D57" s="35" t="s">
        <v>24</v>
      </c>
      <c r="E57" s="34" t="s">
        <v>69</v>
      </c>
      <c r="F57" s="34"/>
    </row>
    <row r="58" spans="1:6" ht="105">
      <c r="A58" s="140"/>
      <c r="B58" s="35" t="s">
        <v>332</v>
      </c>
      <c r="C58" s="34" t="s">
        <v>333</v>
      </c>
      <c r="D58" s="35" t="s">
        <v>24</v>
      </c>
      <c r="E58" s="50" t="s">
        <v>195</v>
      </c>
      <c r="F58" s="50"/>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105">
      <c r="A65" s="140"/>
      <c r="B65" s="32" t="s">
        <v>347</v>
      </c>
      <c r="C65" s="31" t="s">
        <v>348</v>
      </c>
      <c r="D65" s="32" t="s">
        <v>24</v>
      </c>
      <c r="E65" s="31" t="s">
        <v>112</v>
      </c>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23</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A87147D8-76EF-E94A-AD05-113579E27F00}"/>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64" priority="2" stopIfTrue="1" operator="equal">
      <formula>"C"</formula>
    </cfRule>
  </conditionalFormatting>
  <conditionalFormatting sqref="D4:D109">
    <cfRule type="cellIs" dxfId="63" priority="4" stopIfTrue="1" operator="equal">
      <formula>"NA"</formula>
    </cfRule>
  </conditionalFormatting>
  <conditionalFormatting sqref="D4:D109">
    <cfRule type="cellIs" dxfId="62" priority="1" stopIfTrue="1" operator="equal">
      <formula>"NCT"</formula>
    </cfRule>
    <cfRule type="cellIs" dxfId="61" priority="3" stopIfTrue="1" operator="equal">
      <formula>"NC"</formula>
    </cfRule>
  </conditionalFormatting>
  <conditionalFormatting sqref="D4:D109">
    <cfRule type="cellIs" dxfId="60" priority="5" stopIfTrue="1" operator="equal">
      <formula>"NT"</formula>
    </cfRule>
  </conditionalFormatting>
  <dataValidations count="1">
    <dataValidation type="list" showErrorMessage="1" sqref="D4:D109" xr:uid="{00000000-0002-0000-07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B109"/>
  <sheetViews>
    <sheetView tabSelected="1" zoomScaleNormal="100" workbookViewId="0">
      <pane xSplit="4" ySplit="3" topLeftCell="E97" activePane="bottomRight" state="frozen"/>
      <selection activeCell="D99" sqref="D99"/>
      <selection pane="topRight" activeCell="D99" sqref="D99"/>
      <selection pane="bottomLeft" activeCell="D99" sqref="D99"/>
      <selection pane="bottomRight" activeCell="E102" sqref="E102"/>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Périmètre!B13</f>
        <v>Résultats d’une recherche</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Périmètre!C13</f>
        <v>https://www.eau-artois-picardie.fr/recherche2?page=recherche&amp;search.jsp?searchType=allWords&amp;query=aides</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45">
      <c r="A5" s="124"/>
      <c r="B5" s="9" t="s">
        <v>218</v>
      </c>
      <c r="C5" s="3" t="s">
        <v>219</v>
      </c>
      <c r="D5" s="9" t="s">
        <v>25</v>
      </c>
      <c r="E5" s="3"/>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30">
      <c r="A13" s="140" t="s">
        <v>234</v>
      </c>
      <c r="B13" s="32" t="s">
        <v>235</v>
      </c>
      <c r="C13" s="31" t="s">
        <v>236</v>
      </c>
      <c r="D13" s="32" t="s">
        <v>24</v>
      </c>
      <c r="E13" s="48" t="s">
        <v>85</v>
      </c>
      <c r="F13" s="31"/>
    </row>
    <row r="14" spans="1:1016" ht="33.5" customHeight="1">
      <c r="A14" s="140"/>
      <c r="B14" s="32" t="s">
        <v>237</v>
      </c>
      <c r="C14" s="31" t="s">
        <v>238</v>
      </c>
      <c r="D14" s="32" t="s">
        <v>25</v>
      </c>
      <c r="E14" s="58" t="s">
        <v>113</v>
      </c>
      <c r="F14" s="31"/>
    </row>
    <row r="15" spans="1:1016" ht="45" customHeight="1">
      <c r="A15" s="140" t="s">
        <v>239</v>
      </c>
      <c r="B15" s="9" t="s">
        <v>240</v>
      </c>
      <c r="C15" s="3" t="s">
        <v>241</v>
      </c>
      <c r="D15" s="9" t="s">
        <v>23</v>
      </c>
      <c r="E15" s="3"/>
      <c r="F15" s="3"/>
    </row>
    <row r="16" spans="1:1016" ht="60">
      <c r="A16" s="140"/>
      <c r="B16" s="9" t="s">
        <v>242</v>
      </c>
      <c r="C16" s="3" t="s">
        <v>243</v>
      </c>
      <c r="D16" s="9" t="s">
        <v>23</v>
      </c>
      <c r="E16" s="7"/>
      <c r="F16" s="7"/>
    </row>
    <row r="17" spans="1:6" ht="75">
      <c r="A17" s="140"/>
      <c r="B17" s="9" t="s">
        <v>244</v>
      </c>
      <c r="C17" s="3" t="s">
        <v>245</v>
      </c>
      <c r="D17" s="9" t="s">
        <v>23</v>
      </c>
      <c r="E17" s="46"/>
      <c r="F17" s="7"/>
    </row>
    <row r="18" spans="1:6" ht="60">
      <c r="A18" s="140" t="s">
        <v>246</v>
      </c>
      <c r="B18" s="32" t="s">
        <v>247</v>
      </c>
      <c r="C18" s="31" t="s">
        <v>248</v>
      </c>
      <c r="D18" s="32" t="s">
        <v>25</v>
      </c>
      <c r="E18" s="31"/>
      <c r="F18" s="31"/>
    </row>
    <row r="19" spans="1:6" ht="75">
      <c r="A19" s="140"/>
      <c r="B19" s="32" t="s">
        <v>249</v>
      </c>
      <c r="C19" s="31" t="s">
        <v>250</v>
      </c>
      <c r="D19" s="32" t="s">
        <v>25</v>
      </c>
      <c r="E19" s="31"/>
      <c r="F19" s="31"/>
    </row>
    <row r="20" spans="1:6" ht="60">
      <c r="A20" s="140"/>
      <c r="B20" s="32" t="s">
        <v>251</v>
      </c>
      <c r="C20" s="31" t="s">
        <v>252</v>
      </c>
      <c r="D20" s="32" t="s">
        <v>25</v>
      </c>
      <c r="E20" s="31"/>
      <c r="F20" s="31"/>
    </row>
    <row r="21" spans="1:6" ht="60">
      <c r="A21" s="140"/>
      <c r="B21" s="32" t="s">
        <v>253</v>
      </c>
      <c r="C21" s="31" t="s">
        <v>254</v>
      </c>
      <c r="D21" s="32" t="s">
        <v>25</v>
      </c>
      <c r="E21" s="31"/>
      <c r="F21" s="31"/>
    </row>
    <row r="22" spans="1:6" ht="45">
      <c r="A22" s="140"/>
      <c r="B22" s="32" t="s">
        <v>255</v>
      </c>
      <c r="C22" s="31" t="s">
        <v>256</v>
      </c>
      <c r="D22" s="32" t="s">
        <v>25</v>
      </c>
      <c r="E22" s="31"/>
      <c r="F22" s="31"/>
    </row>
    <row r="23" spans="1:6" ht="45">
      <c r="A23" s="140"/>
      <c r="B23" s="32" t="s">
        <v>257</v>
      </c>
      <c r="C23" s="31" t="s">
        <v>258</v>
      </c>
      <c r="D23" s="32" t="s">
        <v>25</v>
      </c>
      <c r="E23" s="31"/>
      <c r="F23" s="31"/>
    </row>
    <row r="24" spans="1:6" ht="30">
      <c r="A24" s="140"/>
      <c r="B24" s="32" t="s">
        <v>259</v>
      </c>
      <c r="C24" s="31" t="s">
        <v>260</v>
      </c>
      <c r="D24" s="32" t="s">
        <v>25</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32" t="s">
        <v>25</v>
      </c>
      <c r="E31" s="3"/>
      <c r="F31" s="3"/>
    </row>
    <row r="32" spans="1:6" ht="45">
      <c r="A32" s="140"/>
      <c r="B32" s="9" t="s">
        <v>276</v>
      </c>
      <c r="C32" s="3" t="s">
        <v>277</v>
      </c>
      <c r="D32" s="32" t="s">
        <v>25</v>
      </c>
      <c r="E32" s="3"/>
      <c r="F32" s="3"/>
    </row>
    <row r="33" spans="1:6" ht="45">
      <c r="A33" s="140"/>
      <c r="B33" s="9" t="s">
        <v>278</v>
      </c>
      <c r="C33" s="3" t="s">
        <v>279</v>
      </c>
      <c r="D33" s="32" t="s">
        <v>25</v>
      </c>
      <c r="E33" s="3"/>
      <c r="F33" s="3"/>
    </row>
    <row r="34" spans="1:6" ht="45">
      <c r="A34" s="140"/>
      <c r="B34" s="9" t="s">
        <v>280</v>
      </c>
      <c r="C34" s="3" t="s">
        <v>281</v>
      </c>
      <c r="D34" s="32" t="s">
        <v>25</v>
      </c>
      <c r="E34" s="3"/>
      <c r="F34" s="3"/>
    </row>
    <row r="35" spans="1:6" ht="30">
      <c r="A35" s="140"/>
      <c r="B35" s="9" t="s">
        <v>282</v>
      </c>
      <c r="C35" s="3" t="s">
        <v>283</v>
      </c>
      <c r="D35" s="32" t="s">
        <v>25</v>
      </c>
      <c r="E35" s="7"/>
      <c r="F35" s="7"/>
    </row>
    <row r="36" spans="1:6" ht="45">
      <c r="A36" s="140"/>
      <c r="B36" s="9" t="s">
        <v>284</v>
      </c>
      <c r="C36" s="3" t="s">
        <v>285</v>
      </c>
      <c r="D36" s="32" t="s">
        <v>25</v>
      </c>
      <c r="E36" s="7"/>
      <c r="F36" s="7"/>
    </row>
    <row r="37" spans="1:6" ht="75">
      <c r="A37" s="140"/>
      <c r="B37" s="9" t="s">
        <v>286</v>
      </c>
      <c r="C37" s="3" t="s">
        <v>287</v>
      </c>
      <c r="D37" s="32" t="s">
        <v>25</v>
      </c>
      <c r="E37" s="7"/>
      <c r="F37" s="7"/>
    </row>
    <row r="38" spans="1:6" ht="60">
      <c r="A38" s="140"/>
      <c r="B38" s="9" t="s">
        <v>288</v>
      </c>
      <c r="C38" s="3" t="s">
        <v>289</v>
      </c>
      <c r="D38" s="32" t="s">
        <v>25</v>
      </c>
      <c r="E38" s="7"/>
      <c r="F38" s="7"/>
    </row>
    <row r="39" spans="1:6" ht="30">
      <c r="A39" s="140" t="s">
        <v>290</v>
      </c>
      <c r="B39" s="32" t="s">
        <v>291</v>
      </c>
      <c r="C39" s="31" t="s">
        <v>292</v>
      </c>
      <c r="D39" s="32" t="s">
        <v>23</v>
      </c>
      <c r="E39" s="31"/>
      <c r="F39" s="31"/>
    </row>
    <row r="40" spans="1:6" ht="30">
      <c r="A40" s="140"/>
      <c r="B40" s="32" t="s">
        <v>293</v>
      </c>
      <c r="C40" s="31" t="s">
        <v>294</v>
      </c>
      <c r="D40" s="32" t="s">
        <v>23</v>
      </c>
      <c r="E40" s="31"/>
      <c r="F40" s="31"/>
    </row>
    <row r="41" spans="1:6" ht="45">
      <c r="A41" s="140" t="s">
        <v>295</v>
      </c>
      <c r="B41" s="9" t="s">
        <v>296</v>
      </c>
      <c r="C41" s="3" t="s">
        <v>297</v>
      </c>
      <c r="D41" s="9" t="s">
        <v>23</v>
      </c>
      <c r="E41" s="7"/>
      <c r="F41" s="7"/>
    </row>
    <row r="42" spans="1:6" ht="30">
      <c r="A42" s="140"/>
      <c r="B42" s="9" t="s">
        <v>298</v>
      </c>
      <c r="C42" s="3" t="s">
        <v>299</v>
      </c>
      <c r="D42" s="9" t="s">
        <v>25</v>
      </c>
      <c r="E42" s="7"/>
      <c r="F42" s="7"/>
    </row>
    <row r="43" spans="1:6" ht="45">
      <c r="A43" s="140"/>
      <c r="B43" s="9" t="s">
        <v>300</v>
      </c>
      <c r="C43" s="3" t="s">
        <v>301</v>
      </c>
      <c r="D43" s="9" t="s">
        <v>23</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60">
      <c r="A60" s="140" t="s">
        <v>336</v>
      </c>
      <c r="B60" s="32" t="s">
        <v>337</v>
      </c>
      <c r="C60" s="31" t="s">
        <v>338</v>
      </c>
      <c r="D60" s="32" t="s">
        <v>24</v>
      </c>
      <c r="E60" s="31" t="s">
        <v>114</v>
      </c>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195">
      <c r="A100" s="140"/>
      <c r="B100" s="9" t="s">
        <v>420</v>
      </c>
      <c r="C100" s="3" t="s">
        <v>421</v>
      </c>
      <c r="D100" s="9" t="s">
        <v>24</v>
      </c>
      <c r="E100" s="3" t="s">
        <v>440</v>
      </c>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B62DDF23-6FF1-954C-BE56-E68E28BA7A0B}"/>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59" priority="2" stopIfTrue="1" operator="equal">
      <formula>"C"</formula>
    </cfRule>
  </conditionalFormatting>
  <conditionalFormatting sqref="D4:D109">
    <cfRule type="cellIs" dxfId="58" priority="4" stopIfTrue="1" operator="equal">
      <formula>"NA"</formula>
    </cfRule>
  </conditionalFormatting>
  <conditionalFormatting sqref="D4:D109">
    <cfRule type="cellIs" dxfId="57" priority="1" stopIfTrue="1" operator="equal">
      <formula>"NCT"</formula>
    </cfRule>
    <cfRule type="cellIs" dxfId="56" priority="3" stopIfTrue="1" operator="equal">
      <formula>"NC"</formula>
    </cfRule>
  </conditionalFormatting>
  <conditionalFormatting sqref="D4:D109">
    <cfRule type="cellIs" dxfId="55" priority="5" stopIfTrue="1" operator="equal">
      <formula>"NT"</formula>
    </cfRule>
  </conditionalFormatting>
  <dataValidations count="1">
    <dataValidation type="list" showErrorMessage="1" sqref="D4:D109" xr:uid="{00000000-0002-0000-08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B109"/>
  <sheetViews>
    <sheetView zoomScaleNormal="100" workbookViewId="0">
      <pane xSplit="4" ySplit="3" topLeftCell="E106" activePane="bottomRight" state="frozen"/>
      <selection activeCell="D99" sqref="D99"/>
      <selection pane="topRight" activeCell="D99" sqref="D99"/>
      <selection pane="bottomLeft" activeCell="D99" sqref="D99"/>
      <selection pane="bottomRight" activeCell="E106" sqref="E106"/>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Périmètre!B14</f>
        <v>Plan du site</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Périmètre!C14</f>
        <v>https://www.eau-artois-picardie.fr/sitemap</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17" customHeight="1">
      <c r="A13" s="140" t="s">
        <v>234</v>
      </c>
      <c r="B13" s="32" t="s">
        <v>235</v>
      </c>
      <c r="C13" s="31" t="s">
        <v>236</v>
      </c>
      <c r="D13" s="9" t="s">
        <v>25</v>
      </c>
      <c r="E13" s="33"/>
      <c r="F13" s="31"/>
    </row>
    <row r="14" spans="1:1016" ht="33.5" customHeight="1">
      <c r="A14" s="140"/>
      <c r="B14" s="32" t="s">
        <v>237</v>
      </c>
      <c r="C14" s="31" t="s">
        <v>238</v>
      </c>
      <c r="D14" s="9" t="s">
        <v>25</v>
      </c>
      <c r="E14" s="31"/>
      <c r="F14" s="31"/>
    </row>
    <row r="15" spans="1:1016" ht="45" customHeight="1">
      <c r="A15" s="140" t="s">
        <v>239</v>
      </c>
      <c r="B15" s="9" t="s">
        <v>240</v>
      </c>
      <c r="C15" s="3" t="s">
        <v>241</v>
      </c>
      <c r="D15" s="9" t="s">
        <v>23</v>
      </c>
      <c r="E15" s="3"/>
      <c r="F15" s="3"/>
    </row>
    <row r="16" spans="1:1016"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7"/>
      <c r="F35" s="7"/>
    </row>
    <row r="36" spans="1:6" ht="45">
      <c r="A36" s="140"/>
      <c r="B36" s="9" t="s">
        <v>284</v>
      </c>
      <c r="C36" s="3" t="s">
        <v>285</v>
      </c>
      <c r="D36" s="9" t="s">
        <v>25</v>
      </c>
      <c r="E36" s="7"/>
      <c r="F36" s="7"/>
    </row>
    <row r="37" spans="1:6" ht="75">
      <c r="A37" s="140"/>
      <c r="B37" s="9" t="s">
        <v>286</v>
      </c>
      <c r="C37" s="3" t="s">
        <v>287</v>
      </c>
      <c r="D37" s="9" t="s">
        <v>25</v>
      </c>
      <c r="E37" s="7"/>
      <c r="F37" s="7"/>
    </row>
    <row r="38" spans="1:6" ht="60">
      <c r="A38" s="140"/>
      <c r="B38" s="9" t="s">
        <v>288</v>
      </c>
      <c r="C38" s="3" t="s">
        <v>289</v>
      </c>
      <c r="D38" s="9" t="s">
        <v>25</v>
      </c>
      <c r="E38" s="7"/>
      <c r="F38" s="7"/>
    </row>
    <row r="39" spans="1:6" ht="30">
      <c r="A39" s="140" t="s">
        <v>290</v>
      </c>
      <c r="B39" s="32" t="s">
        <v>291</v>
      </c>
      <c r="C39" s="31" t="s">
        <v>292</v>
      </c>
      <c r="D39" s="32" t="s">
        <v>24</v>
      </c>
      <c r="E39" s="31" t="s">
        <v>69</v>
      </c>
      <c r="F39" s="31"/>
    </row>
    <row r="40" spans="1:6" ht="30">
      <c r="A40" s="140"/>
      <c r="B40" s="32" t="s">
        <v>293</v>
      </c>
      <c r="C40" s="31" t="s">
        <v>294</v>
      </c>
      <c r="D40" s="32" t="s">
        <v>24</v>
      </c>
      <c r="E40" s="31" t="s">
        <v>69</v>
      </c>
      <c r="F40" s="31"/>
    </row>
    <row r="41" spans="1:6" ht="45">
      <c r="A41" s="140" t="s">
        <v>295</v>
      </c>
      <c r="B41" s="9" t="s">
        <v>296</v>
      </c>
      <c r="C41" s="3" t="s">
        <v>297</v>
      </c>
      <c r="D41" s="9" t="s">
        <v>24</v>
      </c>
      <c r="E41" s="7" t="s">
        <v>69</v>
      </c>
      <c r="F41" s="7"/>
    </row>
    <row r="42" spans="1:6" ht="30">
      <c r="A42" s="140"/>
      <c r="B42" s="9" t="s">
        <v>298</v>
      </c>
      <c r="C42" s="3" t="s">
        <v>299</v>
      </c>
      <c r="D42" s="9" t="s">
        <v>25</v>
      </c>
      <c r="E42" s="7"/>
      <c r="F42" s="7"/>
    </row>
    <row r="43" spans="1:6" ht="45">
      <c r="A43" s="140"/>
      <c r="B43" s="9" t="s">
        <v>300</v>
      </c>
      <c r="C43" s="3" t="s">
        <v>301</v>
      </c>
      <c r="D43" s="9" t="s">
        <v>23</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25</v>
      </c>
      <c r="E74" s="3"/>
      <c r="F74" s="3"/>
    </row>
    <row r="75" spans="1:6" ht="45">
      <c r="A75" s="140"/>
      <c r="B75" s="9" t="s">
        <v>368</v>
      </c>
      <c r="C75" s="3" t="s">
        <v>369</v>
      </c>
      <c r="D75" s="9" t="s">
        <v>25</v>
      </c>
      <c r="E75" s="3"/>
      <c r="F75" s="3"/>
    </row>
    <row r="76" spans="1:6" ht="75">
      <c r="A76" s="140"/>
      <c r="B76" s="9" t="s">
        <v>370</v>
      </c>
      <c r="C76" s="3" t="s">
        <v>371</v>
      </c>
      <c r="D76" s="9" t="s">
        <v>25</v>
      </c>
      <c r="E76" s="3"/>
      <c r="F76" s="3"/>
    </row>
    <row r="77" spans="1:6" ht="45">
      <c r="A77" s="140"/>
      <c r="B77" s="9" t="s">
        <v>372</v>
      </c>
      <c r="C77" s="3" t="s">
        <v>373</v>
      </c>
      <c r="D77" s="9" t="s">
        <v>25</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25</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23</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23</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24</v>
      </c>
      <c r="E100" s="3" t="s">
        <v>67</v>
      </c>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6160AE5C-957B-9746-A325-DDD448EF2EB1}"/>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54" priority="2" stopIfTrue="1" operator="equal">
      <formula>"C"</formula>
    </cfRule>
  </conditionalFormatting>
  <conditionalFormatting sqref="D4:D109">
    <cfRule type="cellIs" dxfId="53" priority="4" stopIfTrue="1" operator="equal">
      <formula>"NA"</formula>
    </cfRule>
  </conditionalFormatting>
  <conditionalFormatting sqref="D4:D109">
    <cfRule type="cellIs" dxfId="52" priority="1" stopIfTrue="1" operator="equal">
      <formula>"NCT"</formula>
    </cfRule>
    <cfRule type="cellIs" dxfId="51" priority="3" stopIfTrue="1" operator="equal">
      <formula>"NC"</formula>
    </cfRule>
  </conditionalFormatting>
  <conditionalFormatting sqref="D4:D109">
    <cfRule type="cellIs" dxfId="50" priority="5" stopIfTrue="1" operator="equal">
      <formula>"NT"</formula>
    </cfRule>
  </conditionalFormatting>
  <dataValidations count="1">
    <dataValidation type="list" showErrorMessage="1" sqref="D4:D109" xr:uid="{00000000-0002-0000-09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B109"/>
  <sheetViews>
    <sheetView zoomScaleNormal="100" workbookViewId="0">
      <pane xSplit="4" ySplit="3" topLeftCell="E106" activePane="bottomRight" state="frozen"/>
      <selection activeCell="D99" sqref="D99"/>
      <selection pane="topRight" activeCell="D99" sqref="D99"/>
      <selection pane="bottomLeft" activeCell="D99" sqref="D99"/>
      <selection pane="bottomRight" activeCell="F58" sqref="F58"/>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Périmètre!B15</f>
        <v>Foire aux questions</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Périmètre!C15</f>
        <v>https://www.eau-artois-picardie.fr/faq</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135">
      <c r="A5" s="124"/>
      <c r="B5" s="9" t="s">
        <v>218</v>
      </c>
      <c r="C5" s="3" t="s">
        <v>219</v>
      </c>
      <c r="D5" s="9" t="s">
        <v>24</v>
      </c>
      <c r="E5" s="3" t="s">
        <v>196</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48"/>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17" customHeight="1">
      <c r="A13" s="140" t="s">
        <v>234</v>
      </c>
      <c r="B13" s="32" t="s">
        <v>235</v>
      </c>
      <c r="C13" s="31" t="s">
        <v>236</v>
      </c>
      <c r="D13" s="9" t="s">
        <v>25</v>
      </c>
      <c r="E13" s="33"/>
      <c r="F13" s="31"/>
    </row>
    <row r="14" spans="1:1016" ht="33.5" customHeight="1">
      <c r="A14" s="140"/>
      <c r="B14" s="32" t="s">
        <v>237</v>
      </c>
      <c r="C14" s="31" t="s">
        <v>238</v>
      </c>
      <c r="D14" s="9" t="s">
        <v>25</v>
      </c>
      <c r="E14" s="31"/>
      <c r="F14" s="31"/>
    </row>
    <row r="15" spans="1:1016" ht="45" customHeight="1">
      <c r="A15" s="140" t="s">
        <v>239</v>
      </c>
      <c r="B15" s="9" t="s">
        <v>240</v>
      </c>
      <c r="C15" s="3" t="s">
        <v>241</v>
      </c>
      <c r="D15" s="9" t="s">
        <v>23</v>
      </c>
      <c r="E15" s="3"/>
      <c r="F15" s="3"/>
    </row>
    <row r="16" spans="1:1016" ht="75">
      <c r="A16" s="140"/>
      <c r="B16" s="9" t="s">
        <v>242</v>
      </c>
      <c r="C16" s="3" t="s">
        <v>243</v>
      </c>
      <c r="D16" s="9" t="s">
        <v>24</v>
      </c>
      <c r="E16" s="7" t="s">
        <v>197</v>
      </c>
      <c r="F16" s="7"/>
    </row>
    <row r="17" spans="1:6" ht="75">
      <c r="A17" s="140"/>
      <c r="B17" s="9" t="s">
        <v>244</v>
      </c>
      <c r="C17" s="3" t="s">
        <v>245</v>
      </c>
      <c r="D17" s="9" t="s">
        <v>24</v>
      </c>
      <c r="E17" s="7" t="s">
        <v>84</v>
      </c>
      <c r="F17" s="7"/>
    </row>
    <row r="18" spans="1:6" ht="60">
      <c r="A18" s="140" t="s">
        <v>246</v>
      </c>
      <c r="B18" s="32" t="s">
        <v>247</v>
      </c>
      <c r="C18" s="31" t="s">
        <v>248</v>
      </c>
      <c r="D18" s="9" t="s">
        <v>25</v>
      </c>
      <c r="E18" s="31"/>
      <c r="F18" s="31"/>
    </row>
    <row r="19" spans="1:6" ht="75">
      <c r="A19" s="140"/>
      <c r="B19" s="32" t="s">
        <v>249</v>
      </c>
      <c r="C19" s="31" t="s">
        <v>250</v>
      </c>
      <c r="D19" s="9" t="s">
        <v>25</v>
      </c>
      <c r="E19" s="31"/>
      <c r="F19" s="31"/>
    </row>
    <row r="20" spans="1:6" ht="60">
      <c r="A20" s="140"/>
      <c r="B20" s="32" t="s">
        <v>251</v>
      </c>
      <c r="C20" s="31" t="s">
        <v>252</v>
      </c>
      <c r="D20" s="9" t="s">
        <v>25</v>
      </c>
      <c r="E20" s="31"/>
      <c r="F20" s="31"/>
    </row>
    <row r="21" spans="1:6" ht="60">
      <c r="A21" s="140"/>
      <c r="B21" s="32" t="s">
        <v>253</v>
      </c>
      <c r="C21" s="31" t="s">
        <v>254</v>
      </c>
      <c r="D21" s="9" t="s">
        <v>25</v>
      </c>
      <c r="E21" s="31"/>
      <c r="F21" s="31"/>
    </row>
    <row r="22" spans="1:6" ht="45">
      <c r="A22" s="140"/>
      <c r="B22" s="32" t="s">
        <v>255</v>
      </c>
      <c r="C22" s="31" t="s">
        <v>256</v>
      </c>
      <c r="D22" s="9" t="s">
        <v>25</v>
      </c>
      <c r="E22" s="31"/>
      <c r="F22" s="31"/>
    </row>
    <row r="23" spans="1:6" ht="45">
      <c r="A23" s="140"/>
      <c r="B23" s="32" t="s">
        <v>257</v>
      </c>
      <c r="C23" s="31" t="s">
        <v>258</v>
      </c>
      <c r="D23" s="9" t="s">
        <v>25</v>
      </c>
      <c r="E23" s="31"/>
      <c r="F23" s="31"/>
    </row>
    <row r="24" spans="1:6" ht="30">
      <c r="A24" s="140"/>
      <c r="B24" s="32" t="s">
        <v>259</v>
      </c>
      <c r="C24" s="31" t="s">
        <v>260</v>
      </c>
      <c r="D24" s="9" t="s">
        <v>25</v>
      </c>
      <c r="E24" s="31"/>
      <c r="F24" s="31"/>
    </row>
    <row r="25" spans="1:6" ht="45">
      <c r="A25" s="140"/>
      <c r="B25" s="32" t="s">
        <v>261</v>
      </c>
      <c r="C25" s="31" t="s">
        <v>262</v>
      </c>
      <c r="D25" s="9" t="s">
        <v>25</v>
      </c>
      <c r="E25" s="31"/>
      <c r="F25" s="31"/>
    </row>
    <row r="26" spans="1:6" ht="45">
      <c r="A26" s="140"/>
      <c r="B26" s="32" t="s">
        <v>263</v>
      </c>
      <c r="C26" s="31" t="s">
        <v>264</v>
      </c>
      <c r="D26" s="9" t="s">
        <v>25</v>
      </c>
      <c r="E26" s="31"/>
      <c r="F26" s="31"/>
    </row>
    <row r="27" spans="1:6" ht="30">
      <c r="A27" s="140"/>
      <c r="B27" s="32" t="s">
        <v>265</v>
      </c>
      <c r="C27" s="31" t="s">
        <v>266</v>
      </c>
      <c r="D27" s="9" t="s">
        <v>25</v>
      </c>
      <c r="E27" s="31"/>
      <c r="F27" s="31"/>
    </row>
    <row r="28" spans="1:6" ht="45">
      <c r="A28" s="140"/>
      <c r="B28" s="32" t="s">
        <v>267</v>
      </c>
      <c r="C28" s="31" t="s">
        <v>268</v>
      </c>
      <c r="D28" s="9" t="s">
        <v>25</v>
      </c>
      <c r="E28" s="31"/>
      <c r="F28" s="31"/>
    </row>
    <row r="29" spans="1:6" ht="45">
      <c r="A29" s="140"/>
      <c r="B29" s="32" t="s">
        <v>269</v>
      </c>
      <c r="C29" s="31" t="s">
        <v>270</v>
      </c>
      <c r="D29" s="9" t="s">
        <v>25</v>
      </c>
      <c r="E29" s="31"/>
      <c r="F29" s="31"/>
    </row>
    <row r="30" spans="1:6" ht="45">
      <c r="A30" s="140"/>
      <c r="B30" s="32" t="s">
        <v>271</v>
      </c>
      <c r="C30" s="31" t="s">
        <v>272</v>
      </c>
      <c r="D30" s="9" t="s">
        <v>25</v>
      </c>
      <c r="E30" s="31"/>
      <c r="F30" s="31"/>
    </row>
    <row r="31" spans="1:6" ht="30">
      <c r="A31" s="140" t="s">
        <v>273</v>
      </c>
      <c r="B31" s="9" t="s">
        <v>274</v>
      </c>
      <c r="C31" s="3" t="s">
        <v>275</v>
      </c>
      <c r="D31" s="9" t="s">
        <v>25</v>
      </c>
      <c r="E31" s="3"/>
      <c r="F31" s="3"/>
    </row>
    <row r="32" spans="1:6" ht="45">
      <c r="A32" s="140"/>
      <c r="B32" s="9" t="s">
        <v>276</v>
      </c>
      <c r="C32" s="3" t="s">
        <v>277</v>
      </c>
      <c r="D32" s="9" t="s">
        <v>25</v>
      </c>
      <c r="E32" s="3"/>
      <c r="F32" s="3"/>
    </row>
    <row r="33" spans="1:6" ht="45">
      <c r="A33" s="140"/>
      <c r="B33" s="9" t="s">
        <v>278</v>
      </c>
      <c r="C33" s="3" t="s">
        <v>279</v>
      </c>
      <c r="D33" s="9" t="s">
        <v>25</v>
      </c>
      <c r="E33" s="3"/>
      <c r="F33" s="3"/>
    </row>
    <row r="34" spans="1:6" ht="45">
      <c r="A34" s="140"/>
      <c r="B34" s="9" t="s">
        <v>280</v>
      </c>
      <c r="C34" s="3" t="s">
        <v>281</v>
      </c>
      <c r="D34" s="9" t="s">
        <v>25</v>
      </c>
      <c r="E34" s="3"/>
      <c r="F34" s="3"/>
    </row>
    <row r="35" spans="1:6" ht="30">
      <c r="A35" s="140"/>
      <c r="B35" s="9" t="s">
        <v>282</v>
      </c>
      <c r="C35" s="3" t="s">
        <v>283</v>
      </c>
      <c r="D35" s="9" t="s">
        <v>25</v>
      </c>
      <c r="E35" s="7"/>
      <c r="F35" s="7"/>
    </row>
    <row r="36" spans="1:6" ht="45">
      <c r="A36" s="140"/>
      <c r="B36" s="9" t="s">
        <v>284</v>
      </c>
      <c r="C36" s="3" t="s">
        <v>285</v>
      </c>
      <c r="D36" s="9" t="s">
        <v>25</v>
      </c>
      <c r="E36" s="7"/>
      <c r="F36" s="7"/>
    </row>
    <row r="37" spans="1:6" ht="75">
      <c r="A37" s="140"/>
      <c r="B37" s="9" t="s">
        <v>286</v>
      </c>
      <c r="C37" s="3" t="s">
        <v>287</v>
      </c>
      <c r="D37" s="9" t="s">
        <v>25</v>
      </c>
      <c r="E37" s="7"/>
      <c r="F37" s="7"/>
    </row>
    <row r="38" spans="1:6" ht="60">
      <c r="A38" s="140"/>
      <c r="B38" s="9" t="s">
        <v>288</v>
      </c>
      <c r="C38" s="3" t="s">
        <v>289</v>
      </c>
      <c r="D38" s="9" t="s">
        <v>25</v>
      </c>
      <c r="E38" s="7"/>
      <c r="F38" s="7"/>
    </row>
    <row r="39" spans="1:6" ht="30">
      <c r="A39" s="140" t="s">
        <v>290</v>
      </c>
      <c r="B39" s="32" t="s">
        <v>291</v>
      </c>
      <c r="C39" s="31" t="s">
        <v>292</v>
      </c>
      <c r="D39" s="32" t="s">
        <v>23</v>
      </c>
      <c r="E39" s="31"/>
      <c r="F39" s="31"/>
    </row>
    <row r="40" spans="1:6" ht="30">
      <c r="A40" s="140"/>
      <c r="B40" s="32" t="s">
        <v>293</v>
      </c>
      <c r="C40" s="31" t="s">
        <v>294</v>
      </c>
      <c r="D40" s="32" t="s">
        <v>24</v>
      </c>
      <c r="E40" s="31" t="s">
        <v>69</v>
      </c>
      <c r="F40" s="31"/>
    </row>
    <row r="41" spans="1:6" ht="45">
      <c r="A41" s="140" t="s">
        <v>295</v>
      </c>
      <c r="B41" s="9" t="s">
        <v>296</v>
      </c>
      <c r="C41" s="3" t="s">
        <v>297</v>
      </c>
      <c r="D41" s="9" t="s">
        <v>24</v>
      </c>
      <c r="E41" s="7" t="s">
        <v>69</v>
      </c>
      <c r="F41" s="7"/>
    </row>
    <row r="42" spans="1:6" ht="30">
      <c r="A42" s="140"/>
      <c r="B42" s="9" t="s">
        <v>298</v>
      </c>
      <c r="C42" s="3" t="s">
        <v>299</v>
      </c>
      <c r="D42" s="9" t="s">
        <v>25</v>
      </c>
      <c r="E42" s="7"/>
      <c r="F42" s="7"/>
    </row>
    <row r="43" spans="1:6" ht="225">
      <c r="A43" s="140"/>
      <c r="B43" s="9" t="s">
        <v>300</v>
      </c>
      <c r="C43" s="3" t="s">
        <v>301</v>
      </c>
      <c r="D43" s="9" t="s">
        <v>24</v>
      </c>
      <c r="E43" s="52" t="s">
        <v>198</v>
      </c>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23</v>
      </c>
      <c r="E54" s="31"/>
      <c r="F54" s="31"/>
    </row>
    <row r="55" spans="1:6" ht="30">
      <c r="A55" s="140"/>
      <c r="B55" s="32" t="s">
        <v>325</v>
      </c>
      <c r="C55" s="31" t="s">
        <v>326</v>
      </c>
      <c r="D55" s="32" t="s">
        <v>25</v>
      </c>
      <c r="E55" s="31"/>
      <c r="F55" s="31"/>
    </row>
    <row r="56" spans="1:6" ht="270">
      <c r="A56" s="140" t="s">
        <v>327</v>
      </c>
      <c r="B56" s="35" t="s">
        <v>328</v>
      </c>
      <c r="C56" s="34" t="s">
        <v>329</v>
      </c>
      <c r="D56" s="35" t="s">
        <v>24</v>
      </c>
      <c r="E56" s="34" t="s">
        <v>73</v>
      </c>
      <c r="F56" s="34"/>
    </row>
    <row r="57" spans="1:6" ht="45">
      <c r="A57" s="140"/>
      <c r="B57" s="35" t="s">
        <v>330</v>
      </c>
      <c r="C57" s="34" t="s">
        <v>331</v>
      </c>
      <c r="D57" s="35" t="s">
        <v>24</v>
      </c>
      <c r="E57" s="34" t="s">
        <v>67</v>
      </c>
      <c r="F57" s="34"/>
    </row>
    <row r="58" spans="1:6" ht="370">
      <c r="A58" s="140"/>
      <c r="B58" s="35" t="s">
        <v>332</v>
      </c>
      <c r="C58" s="34" t="s">
        <v>333</v>
      </c>
      <c r="D58" s="35" t="s">
        <v>24</v>
      </c>
      <c r="E58" s="34" t="s">
        <v>199</v>
      </c>
      <c r="F58" s="59"/>
    </row>
    <row r="59" spans="1:6" ht="30">
      <c r="A59" s="140"/>
      <c r="B59" s="35" t="s">
        <v>334</v>
      </c>
      <c r="C59" s="34" t="s">
        <v>335</v>
      </c>
      <c r="D59" s="35" t="s">
        <v>25</v>
      </c>
      <c r="E59" s="34"/>
      <c r="F59" s="34"/>
    </row>
    <row r="60" spans="1:6" ht="45">
      <c r="A60" s="140" t="s">
        <v>336</v>
      </c>
      <c r="B60" s="32" t="s">
        <v>337</v>
      </c>
      <c r="C60" s="31" t="s">
        <v>338</v>
      </c>
      <c r="D60" s="32" t="s">
        <v>23</v>
      </c>
      <c r="E60" s="31"/>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150">
      <c r="A65" s="140"/>
      <c r="B65" s="32" t="s">
        <v>347</v>
      </c>
      <c r="C65" s="31" t="s">
        <v>348</v>
      </c>
      <c r="D65" s="32" t="s">
        <v>24</v>
      </c>
      <c r="E65" s="31" t="s">
        <v>115</v>
      </c>
      <c r="F65" s="31"/>
    </row>
    <row r="66" spans="1:6" ht="45">
      <c r="A66" s="140"/>
      <c r="B66" s="32" t="s">
        <v>349</v>
      </c>
      <c r="C66" s="31" t="s">
        <v>350</v>
      </c>
      <c r="D66" s="32" t="s">
        <v>24</v>
      </c>
      <c r="E66" s="31" t="s">
        <v>67</v>
      </c>
      <c r="F66" s="31"/>
    </row>
    <row r="67" spans="1:6" ht="45">
      <c r="A67" s="140"/>
      <c r="B67" s="32" t="s">
        <v>351</v>
      </c>
      <c r="C67" s="31" t="s">
        <v>352</v>
      </c>
      <c r="D67" s="32" t="s">
        <v>23</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9" t="s">
        <v>23</v>
      </c>
      <c r="E74" s="3"/>
      <c r="F74" s="3"/>
    </row>
    <row r="75" spans="1:6" ht="45">
      <c r="A75" s="140"/>
      <c r="B75" s="9" t="s">
        <v>368</v>
      </c>
      <c r="C75" s="3" t="s">
        <v>369</v>
      </c>
      <c r="D75" s="9" t="s">
        <v>23</v>
      </c>
      <c r="E75" s="3"/>
      <c r="F75" s="3"/>
    </row>
    <row r="76" spans="1:6" ht="75">
      <c r="A76" s="140"/>
      <c r="B76" s="9" t="s">
        <v>370</v>
      </c>
      <c r="C76" s="3" t="s">
        <v>371</v>
      </c>
      <c r="D76" s="9" t="s">
        <v>25</v>
      </c>
      <c r="E76" s="3"/>
      <c r="F76" s="3"/>
    </row>
    <row r="77" spans="1:6" ht="45">
      <c r="A77" s="140"/>
      <c r="B77" s="9" t="s">
        <v>372</v>
      </c>
      <c r="C77" s="3" t="s">
        <v>373</v>
      </c>
      <c r="D77" s="9" t="s">
        <v>23</v>
      </c>
      <c r="E77" s="3"/>
      <c r="F77" s="3"/>
    </row>
    <row r="78" spans="1:6" ht="45">
      <c r="A78" s="140"/>
      <c r="B78" s="9" t="s">
        <v>374</v>
      </c>
      <c r="C78" s="3" t="s">
        <v>375</v>
      </c>
      <c r="D78" s="9" t="s">
        <v>25</v>
      </c>
      <c r="E78" s="3"/>
      <c r="F78" s="3"/>
    </row>
    <row r="79" spans="1:6" ht="45">
      <c r="A79" s="140"/>
      <c r="B79" s="9" t="s">
        <v>376</v>
      </c>
      <c r="C79" s="3" t="s">
        <v>377</v>
      </c>
      <c r="D79" s="9" t="s">
        <v>25</v>
      </c>
      <c r="E79" s="7"/>
      <c r="F79" s="7"/>
    </row>
    <row r="80" spans="1:6" ht="45">
      <c r="A80" s="140"/>
      <c r="B80" s="9" t="s">
        <v>378</v>
      </c>
      <c r="C80" s="3" t="s">
        <v>379</v>
      </c>
      <c r="D80" s="9" t="s">
        <v>25</v>
      </c>
      <c r="E80" s="7"/>
      <c r="F80" s="7"/>
    </row>
    <row r="81" spans="1:6" ht="45">
      <c r="A81" s="140"/>
      <c r="B81" s="9" t="s">
        <v>380</v>
      </c>
      <c r="C81" s="3" t="s">
        <v>381</v>
      </c>
      <c r="D81" s="9" t="s">
        <v>25</v>
      </c>
      <c r="E81" s="7"/>
      <c r="F81" s="7"/>
    </row>
    <row r="82" spans="1:6" ht="45">
      <c r="A82" s="140"/>
      <c r="B82" s="9" t="s">
        <v>382</v>
      </c>
      <c r="C82" s="3" t="s">
        <v>383</v>
      </c>
      <c r="D82" s="9" t="s">
        <v>23</v>
      </c>
      <c r="E82" s="7"/>
      <c r="F82" s="7"/>
    </row>
    <row r="83" spans="1:6" ht="45">
      <c r="A83" s="140"/>
      <c r="B83" s="9" t="s">
        <v>384</v>
      </c>
      <c r="C83" s="3" t="s">
        <v>385</v>
      </c>
      <c r="D83" s="9" t="s">
        <v>25</v>
      </c>
      <c r="E83" s="7"/>
      <c r="F83" s="7"/>
    </row>
    <row r="84" spans="1:6" ht="60">
      <c r="A84" s="140"/>
      <c r="B84" s="9" t="s">
        <v>386</v>
      </c>
      <c r="C84" s="3" t="s">
        <v>387</v>
      </c>
      <c r="D84" s="9"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23</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49625A0E-376B-7D41-A4B7-90C60FED4E1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49" priority="2" stopIfTrue="1" operator="equal">
      <formula>"C"</formula>
    </cfRule>
  </conditionalFormatting>
  <conditionalFormatting sqref="D4:D109">
    <cfRule type="cellIs" dxfId="48" priority="4" stopIfTrue="1" operator="equal">
      <formula>"NA"</formula>
    </cfRule>
  </conditionalFormatting>
  <conditionalFormatting sqref="D4:D109">
    <cfRule type="cellIs" dxfId="47" priority="1" stopIfTrue="1" operator="equal">
      <formula>"NCT"</formula>
    </cfRule>
    <cfRule type="cellIs" dxfId="46" priority="3" stopIfTrue="1" operator="equal">
      <formula>"NC"</formula>
    </cfRule>
  </conditionalFormatting>
  <conditionalFormatting sqref="D4:D109">
    <cfRule type="cellIs" dxfId="45" priority="5" stopIfTrue="1" operator="equal">
      <formula>"NT"</formula>
    </cfRule>
  </conditionalFormatting>
  <dataValidations count="1">
    <dataValidation type="list" showErrorMessage="1" sqref="D4:D109" xr:uid="{00000000-0002-0000-0A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MB109"/>
  <sheetViews>
    <sheetView zoomScaleNormal="100" workbookViewId="0">
      <pane xSplit="4" ySplit="3" topLeftCell="E7" activePane="bottomRight" state="frozen"/>
      <selection activeCell="D99" sqref="D99"/>
      <selection pane="topRight" activeCell="D99" sqref="D99"/>
      <selection pane="bottomLeft" activeCell="D99" sqref="D99"/>
      <selection pane="bottomRight" activeCell="E15" sqref="E15"/>
    </sheetView>
  </sheetViews>
  <sheetFormatPr baseColWidth="10" defaultColWidth="10.83203125" defaultRowHeight="14"/>
  <cols>
    <col min="1" max="1" width="3.83203125" style="1" customWidth="1"/>
    <col min="2" max="2" width="5.33203125" style="13" customWidth="1"/>
    <col min="3" max="3" width="35.83203125" style="8" customWidth="1"/>
    <col min="4" max="4" width="6.5" style="13" customWidth="1"/>
    <col min="5" max="5" width="80.83203125" style="8" customWidth="1"/>
    <col min="6" max="6" width="33.83203125" style="8" customWidth="1"/>
    <col min="7" max="1016" width="14.1640625" style="8" customWidth="1"/>
    <col min="1017" max="1023" width="10.83203125" style="1" customWidth="1"/>
    <col min="1024" max="16384" width="10.83203125" style="1"/>
  </cols>
  <sheetData>
    <row r="1" spans="1:1016" s="10" customFormat="1">
      <c r="A1" s="18" t="str">
        <f>Périmètre!B16</f>
        <v>Aides attribuées</v>
      </c>
      <c r="B1" s="18"/>
      <c r="C1" s="19"/>
      <c r="D1" s="25"/>
      <c r="E1" s="18"/>
      <c r="F1" s="18"/>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row>
    <row r="2" spans="1:1016" s="10" customFormat="1">
      <c r="A2" s="20" t="str">
        <f>Périmètre!C16</f>
        <v>https://www.eau-artois-picardie.fr/aides-et-redevances-aides/aides-attribuees</v>
      </c>
      <c r="B2" s="20"/>
      <c r="C2" s="21"/>
      <c r="D2" s="26"/>
      <c r="E2" s="20"/>
      <c r="F2" s="20"/>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row>
    <row r="3" spans="1:1016" ht="30">
      <c r="A3" s="22"/>
      <c r="B3" s="23" t="s">
        <v>26</v>
      </c>
      <c r="C3" s="23" t="s">
        <v>28</v>
      </c>
      <c r="D3" s="23" t="s">
        <v>29</v>
      </c>
      <c r="E3" s="23" t="s">
        <v>27</v>
      </c>
      <c r="F3" s="23" t="s">
        <v>5</v>
      </c>
    </row>
    <row r="4" spans="1:1016" ht="30">
      <c r="A4" s="141" t="s">
        <v>215</v>
      </c>
      <c r="B4" s="9" t="s">
        <v>216</v>
      </c>
      <c r="C4" s="3" t="s">
        <v>217</v>
      </c>
      <c r="D4" s="9" t="s">
        <v>25</v>
      </c>
      <c r="E4" s="3"/>
      <c r="F4" s="3"/>
      <c r="G4" s="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row>
    <row r="5" spans="1:1016" ht="45">
      <c r="A5" s="124"/>
      <c r="B5" s="9" t="s">
        <v>218</v>
      </c>
      <c r="C5" s="3" t="s">
        <v>219</v>
      </c>
      <c r="D5" s="9" t="s">
        <v>24</v>
      </c>
      <c r="E5" s="3" t="s">
        <v>71</v>
      </c>
      <c r="F5" s="3"/>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row>
    <row r="6" spans="1:1016" ht="60">
      <c r="A6" s="124"/>
      <c r="B6" s="9" t="s">
        <v>220</v>
      </c>
      <c r="C6" s="3" t="s">
        <v>221</v>
      </c>
      <c r="D6" s="9" t="s">
        <v>25</v>
      </c>
      <c r="E6" s="3"/>
      <c r="F6" s="3"/>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row>
    <row r="7" spans="1:1016" ht="75">
      <c r="A7" s="124"/>
      <c r="B7" s="9" t="s">
        <v>222</v>
      </c>
      <c r="C7" s="3" t="s">
        <v>223</v>
      </c>
      <c r="D7" s="9" t="s">
        <v>25</v>
      </c>
      <c r="E7" s="3"/>
      <c r="F7" s="3"/>
    </row>
    <row r="8" spans="1:1016" ht="60">
      <c r="A8" s="124"/>
      <c r="B8" s="9" t="s">
        <v>224</v>
      </c>
      <c r="C8" s="3" t="s">
        <v>225</v>
      </c>
      <c r="D8" s="9" t="s">
        <v>25</v>
      </c>
      <c r="E8" s="24"/>
      <c r="F8" s="3"/>
    </row>
    <row r="9" spans="1:1016" ht="45">
      <c r="A9" s="124"/>
      <c r="B9" s="9" t="s">
        <v>226</v>
      </c>
      <c r="C9" s="3" t="s">
        <v>227</v>
      </c>
      <c r="D9" s="9" t="s">
        <v>25</v>
      </c>
      <c r="E9" s="3"/>
      <c r="F9" s="3"/>
    </row>
    <row r="10" spans="1:1016" ht="45">
      <c r="A10" s="124"/>
      <c r="B10" s="9" t="s">
        <v>228</v>
      </c>
      <c r="C10" s="3" t="s">
        <v>229</v>
      </c>
      <c r="D10" s="9" t="s">
        <v>25</v>
      </c>
      <c r="E10" s="3"/>
      <c r="F10" s="3"/>
    </row>
    <row r="11" spans="1:1016" ht="90">
      <c r="A11" s="124"/>
      <c r="B11" s="9" t="s">
        <v>230</v>
      </c>
      <c r="C11" s="3" t="s">
        <v>231</v>
      </c>
      <c r="D11" s="9" t="s">
        <v>25</v>
      </c>
      <c r="E11" s="3"/>
      <c r="F11" s="3"/>
    </row>
    <row r="12" spans="1:1016" ht="45">
      <c r="A12" s="142"/>
      <c r="B12" s="9" t="s">
        <v>232</v>
      </c>
      <c r="C12" s="3" t="s">
        <v>233</v>
      </c>
      <c r="D12" s="9" t="s">
        <v>25</v>
      </c>
      <c r="E12" s="3"/>
      <c r="F12" s="3"/>
    </row>
    <row r="13" spans="1:1016" ht="60">
      <c r="A13" s="140" t="s">
        <v>234</v>
      </c>
      <c r="B13" s="32" t="s">
        <v>235</v>
      </c>
      <c r="C13" s="31" t="s">
        <v>236</v>
      </c>
      <c r="D13" s="32" t="s">
        <v>24</v>
      </c>
      <c r="E13" s="48" t="s">
        <v>200</v>
      </c>
      <c r="F13" s="31"/>
    </row>
    <row r="14" spans="1:1016" ht="33.5" customHeight="1">
      <c r="A14" s="140"/>
      <c r="B14" s="32" t="s">
        <v>237</v>
      </c>
      <c r="C14" s="31" t="s">
        <v>238</v>
      </c>
      <c r="D14" s="32" t="s">
        <v>25</v>
      </c>
      <c r="E14" s="58" t="s">
        <v>113</v>
      </c>
      <c r="F14" s="31"/>
    </row>
    <row r="15" spans="1:1016" ht="45" customHeight="1">
      <c r="A15" s="140" t="s">
        <v>239</v>
      </c>
      <c r="B15" s="9" t="s">
        <v>240</v>
      </c>
      <c r="C15" s="3" t="s">
        <v>241</v>
      </c>
      <c r="D15" s="9" t="s">
        <v>23</v>
      </c>
      <c r="E15" s="3"/>
      <c r="F15" s="3"/>
    </row>
    <row r="16" spans="1:1016" ht="60">
      <c r="A16" s="140"/>
      <c r="B16" s="9" t="s">
        <v>242</v>
      </c>
      <c r="C16" s="3" t="s">
        <v>243</v>
      </c>
      <c r="D16" s="9" t="s">
        <v>23</v>
      </c>
      <c r="E16" s="7"/>
      <c r="F16" s="7"/>
    </row>
    <row r="17" spans="1:6" ht="75">
      <c r="A17" s="140"/>
      <c r="B17" s="9" t="s">
        <v>244</v>
      </c>
      <c r="C17" s="3" t="s">
        <v>245</v>
      </c>
      <c r="D17" s="9" t="s">
        <v>23</v>
      </c>
      <c r="E17" s="7"/>
      <c r="F17" s="7"/>
    </row>
    <row r="18" spans="1:6" ht="60">
      <c r="A18" s="140" t="s">
        <v>246</v>
      </c>
      <c r="B18" s="32" t="s">
        <v>247</v>
      </c>
      <c r="C18" s="31" t="s">
        <v>248</v>
      </c>
      <c r="D18" s="32" t="s">
        <v>25</v>
      </c>
      <c r="E18" s="31"/>
      <c r="F18" s="31"/>
    </row>
    <row r="19" spans="1:6" ht="75">
      <c r="A19" s="140"/>
      <c r="B19" s="32" t="s">
        <v>249</v>
      </c>
      <c r="C19" s="31" t="s">
        <v>250</v>
      </c>
      <c r="D19" s="32" t="s">
        <v>25</v>
      </c>
      <c r="E19" s="31"/>
      <c r="F19" s="31"/>
    </row>
    <row r="20" spans="1:6" ht="60">
      <c r="A20" s="140"/>
      <c r="B20" s="32" t="s">
        <v>251</v>
      </c>
      <c r="C20" s="31" t="s">
        <v>252</v>
      </c>
      <c r="D20" s="32" t="s">
        <v>25</v>
      </c>
      <c r="E20" s="31"/>
      <c r="F20" s="31"/>
    </row>
    <row r="21" spans="1:6" ht="60">
      <c r="A21" s="140"/>
      <c r="B21" s="32" t="s">
        <v>253</v>
      </c>
      <c r="C21" s="31" t="s">
        <v>254</v>
      </c>
      <c r="D21" s="32" t="s">
        <v>25</v>
      </c>
      <c r="E21" s="31"/>
      <c r="F21" s="31"/>
    </row>
    <row r="22" spans="1:6" ht="45">
      <c r="A22" s="140"/>
      <c r="B22" s="32" t="s">
        <v>255</v>
      </c>
      <c r="C22" s="31" t="s">
        <v>256</v>
      </c>
      <c r="D22" s="32" t="s">
        <v>25</v>
      </c>
      <c r="E22" s="31"/>
      <c r="F22" s="31"/>
    </row>
    <row r="23" spans="1:6" ht="45">
      <c r="A23" s="140"/>
      <c r="B23" s="32" t="s">
        <v>257</v>
      </c>
      <c r="C23" s="31" t="s">
        <v>258</v>
      </c>
      <c r="D23" s="32" t="s">
        <v>25</v>
      </c>
      <c r="E23" s="31"/>
      <c r="F23" s="31"/>
    </row>
    <row r="24" spans="1:6" ht="30">
      <c r="A24" s="140"/>
      <c r="B24" s="32" t="s">
        <v>259</v>
      </c>
      <c r="C24" s="31" t="s">
        <v>260</v>
      </c>
      <c r="D24" s="32" t="s">
        <v>25</v>
      </c>
      <c r="E24" s="31"/>
      <c r="F24" s="31"/>
    </row>
    <row r="25" spans="1:6" ht="45">
      <c r="A25" s="140"/>
      <c r="B25" s="32" t="s">
        <v>261</v>
      </c>
      <c r="C25" s="31" t="s">
        <v>262</v>
      </c>
      <c r="D25" s="32" t="s">
        <v>25</v>
      </c>
      <c r="E25" s="31"/>
      <c r="F25" s="31"/>
    </row>
    <row r="26" spans="1:6" ht="45">
      <c r="A26" s="140"/>
      <c r="B26" s="32" t="s">
        <v>263</v>
      </c>
      <c r="C26" s="31" t="s">
        <v>264</v>
      </c>
      <c r="D26" s="32" t="s">
        <v>25</v>
      </c>
      <c r="E26" s="31"/>
      <c r="F26" s="31"/>
    </row>
    <row r="27" spans="1:6" ht="30">
      <c r="A27" s="140"/>
      <c r="B27" s="32" t="s">
        <v>265</v>
      </c>
      <c r="C27" s="31" t="s">
        <v>266</v>
      </c>
      <c r="D27" s="32" t="s">
        <v>25</v>
      </c>
      <c r="E27" s="31"/>
      <c r="F27" s="31"/>
    </row>
    <row r="28" spans="1:6" ht="45">
      <c r="A28" s="140"/>
      <c r="B28" s="32" t="s">
        <v>267</v>
      </c>
      <c r="C28" s="31" t="s">
        <v>268</v>
      </c>
      <c r="D28" s="32" t="s">
        <v>25</v>
      </c>
      <c r="E28" s="31"/>
      <c r="F28" s="31"/>
    </row>
    <row r="29" spans="1:6" ht="45">
      <c r="A29" s="140"/>
      <c r="B29" s="32" t="s">
        <v>269</v>
      </c>
      <c r="C29" s="31" t="s">
        <v>270</v>
      </c>
      <c r="D29" s="32" t="s">
        <v>25</v>
      </c>
      <c r="E29" s="31"/>
      <c r="F29" s="31"/>
    </row>
    <row r="30" spans="1:6" ht="45">
      <c r="A30" s="140"/>
      <c r="B30" s="32" t="s">
        <v>271</v>
      </c>
      <c r="C30" s="31" t="s">
        <v>272</v>
      </c>
      <c r="D30" s="32" t="s">
        <v>25</v>
      </c>
      <c r="E30" s="31"/>
      <c r="F30" s="31"/>
    </row>
    <row r="31" spans="1:6" ht="30">
      <c r="A31" s="140" t="s">
        <v>273</v>
      </c>
      <c r="B31" s="9" t="s">
        <v>274</v>
      </c>
      <c r="C31" s="3" t="s">
        <v>275</v>
      </c>
      <c r="D31" s="32" t="s">
        <v>25</v>
      </c>
      <c r="E31" s="3"/>
      <c r="F31" s="3"/>
    </row>
    <row r="32" spans="1:6" ht="45">
      <c r="A32" s="140"/>
      <c r="B32" s="9" t="s">
        <v>276</v>
      </c>
      <c r="C32" s="3" t="s">
        <v>277</v>
      </c>
      <c r="D32" s="32" t="s">
        <v>25</v>
      </c>
      <c r="E32" s="3"/>
      <c r="F32" s="3"/>
    </row>
    <row r="33" spans="1:6" ht="45">
      <c r="A33" s="140"/>
      <c r="B33" s="9" t="s">
        <v>278</v>
      </c>
      <c r="C33" s="3" t="s">
        <v>279</v>
      </c>
      <c r="D33" s="32" t="s">
        <v>25</v>
      </c>
      <c r="E33" s="3"/>
      <c r="F33" s="3"/>
    </row>
    <row r="34" spans="1:6" ht="45">
      <c r="A34" s="140"/>
      <c r="B34" s="9" t="s">
        <v>280</v>
      </c>
      <c r="C34" s="3" t="s">
        <v>281</v>
      </c>
      <c r="D34" s="32" t="s">
        <v>25</v>
      </c>
      <c r="E34" s="3"/>
      <c r="F34" s="3"/>
    </row>
    <row r="35" spans="1:6" ht="30">
      <c r="A35" s="140"/>
      <c r="B35" s="9" t="s">
        <v>282</v>
      </c>
      <c r="C35" s="3" t="s">
        <v>283</v>
      </c>
      <c r="D35" s="32" t="s">
        <v>25</v>
      </c>
      <c r="E35" s="7"/>
      <c r="F35" s="7"/>
    </row>
    <row r="36" spans="1:6" ht="45">
      <c r="A36" s="140"/>
      <c r="B36" s="9" t="s">
        <v>284</v>
      </c>
      <c r="C36" s="3" t="s">
        <v>285</v>
      </c>
      <c r="D36" s="32" t="s">
        <v>25</v>
      </c>
      <c r="E36" s="7"/>
      <c r="F36" s="7"/>
    </row>
    <row r="37" spans="1:6" ht="75">
      <c r="A37" s="140"/>
      <c r="B37" s="9" t="s">
        <v>286</v>
      </c>
      <c r="C37" s="3" t="s">
        <v>287</v>
      </c>
      <c r="D37" s="32" t="s">
        <v>25</v>
      </c>
      <c r="E37" s="7"/>
      <c r="F37" s="7"/>
    </row>
    <row r="38" spans="1:6" ht="60">
      <c r="A38" s="140"/>
      <c r="B38" s="9" t="s">
        <v>288</v>
      </c>
      <c r="C38" s="3" t="s">
        <v>289</v>
      </c>
      <c r="D38" s="32" t="s">
        <v>25</v>
      </c>
      <c r="E38" s="7"/>
      <c r="F38" s="7"/>
    </row>
    <row r="39" spans="1:6" ht="30">
      <c r="A39" s="140" t="s">
        <v>290</v>
      </c>
      <c r="B39" s="32" t="s">
        <v>291</v>
      </c>
      <c r="C39" s="31" t="s">
        <v>292</v>
      </c>
      <c r="D39" s="32" t="s">
        <v>24</v>
      </c>
      <c r="E39" s="31" t="s">
        <v>69</v>
      </c>
      <c r="F39" s="31"/>
    </row>
    <row r="40" spans="1:6" ht="30">
      <c r="A40" s="140"/>
      <c r="B40" s="32" t="s">
        <v>293</v>
      </c>
      <c r="C40" s="31" t="s">
        <v>294</v>
      </c>
      <c r="D40" s="32" t="s">
        <v>24</v>
      </c>
      <c r="E40" s="31" t="s">
        <v>69</v>
      </c>
      <c r="F40" s="31"/>
    </row>
    <row r="41" spans="1:6" ht="45">
      <c r="A41" s="140" t="s">
        <v>295</v>
      </c>
      <c r="B41" s="9" t="s">
        <v>296</v>
      </c>
      <c r="C41" s="3" t="s">
        <v>297</v>
      </c>
      <c r="D41" s="9" t="s">
        <v>24</v>
      </c>
      <c r="E41" s="7" t="s">
        <v>69</v>
      </c>
      <c r="F41" s="7"/>
    </row>
    <row r="42" spans="1:6" ht="30">
      <c r="A42" s="140"/>
      <c r="B42" s="9" t="s">
        <v>298</v>
      </c>
      <c r="C42" s="3" t="s">
        <v>299</v>
      </c>
      <c r="D42" s="9" t="s">
        <v>25</v>
      </c>
      <c r="E42" s="7"/>
      <c r="F42" s="7"/>
    </row>
    <row r="43" spans="1:6" ht="45">
      <c r="A43" s="140"/>
      <c r="B43" s="9" t="s">
        <v>300</v>
      </c>
      <c r="C43" s="3" t="s">
        <v>301</v>
      </c>
      <c r="D43" s="9" t="s">
        <v>23</v>
      </c>
      <c r="E43" s="7"/>
      <c r="F43" s="7"/>
    </row>
    <row r="44" spans="1:6" ht="45">
      <c r="A44" s="140"/>
      <c r="B44" s="9" t="s">
        <v>302</v>
      </c>
      <c r="C44" s="3" t="s">
        <v>303</v>
      </c>
      <c r="D44" s="9" t="s">
        <v>25</v>
      </c>
      <c r="E44" s="7"/>
      <c r="F44" s="7"/>
    </row>
    <row r="45" spans="1:6" ht="45">
      <c r="A45" s="140"/>
      <c r="B45" s="9" t="s">
        <v>304</v>
      </c>
      <c r="C45" s="3" t="s">
        <v>305</v>
      </c>
      <c r="D45" s="9" t="s">
        <v>25</v>
      </c>
      <c r="E45" s="7"/>
      <c r="F45" s="7"/>
    </row>
    <row r="46" spans="1:6" ht="30" customHeight="1">
      <c r="A46" s="140" t="s">
        <v>306</v>
      </c>
      <c r="B46" s="32" t="s">
        <v>307</v>
      </c>
      <c r="C46" s="31" t="s">
        <v>308</v>
      </c>
      <c r="D46" s="32" t="s">
        <v>23</v>
      </c>
      <c r="E46" s="31"/>
      <c r="F46" s="31"/>
    </row>
    <row r="47" spans="1:6" ht="60">
      <c r="A47" s="140"/>
      <c r="B47" s="32" t="s">
        <v>309</v>
      </c>
      <c r="C47" s="31" t="s">
        <v>310</v>
      </c>
      <c r="D47" s="32" t="s">
        <v>24</v>
      </c>
      <c r="E47" s="31" t="s">
        <v>67</v>
      </c>
      <c r="F47" s="31"/>
    </row>
    <row r="48" spans="1:6" ht="30">
      <c r="A48" s="140"/>
      <c r="B48" s="32" t="s">
        <v>311</v>
      </c>
      <c r="C48" s="31" t="s">
        <v>312</v>
      </c>
      <c r="D48" s="32" t="s">
        <v>23</v>
      </c>
      <c r="E48" s="31"/>
      <c r="F48" s="31"/>
    </row>
    <row r="49" spans="1:6" ht="45">
      <c r="A49" s="140"/>
      <c r="B49" s="32" t="s">
        <v>313</v>
      </c>
      <c r="C49" s="31" t="s">
        <v>314</v>
      </c>
      <c r="D49" s="32" t="s">
        <v>23</v>
      </c>
      <c r="E49" s="31"/>
      <c r="F49" s="31"/>
    </row>
    <row r="50" spans="1:6" ht="30">
      <c r="A50" s="140"/>
      <c r="B50" s="32" t="s">
        <v>315</v>
      </c>
      <c r="C50" s="31" t="s">
        <v>316</v>
      </c>
      <c r="D50" s="32" t="s">
        <v>23</v>
      </c>
      <c r="E50" s="31"/>
      <c r="F50" s="31"/>
    </row>
    <row r="51" spans="1:6" ht="30">
      <c r="A51" s="140"/>
      <c r="B51" s="32" t="s">
        <v>317</v>
      </c>
      <c r="C51" s="31" t="s">
        <v>318</v>
      </c>
      <c r="D51" s="32" t="s">
        <v>23</v>
      </c>
      <c r="E51" s="31"/>
      <c r="F51" s="31"/>
    </row>
    <row r="52" spans="1:6" ht="45">
      <c r="A52" s="140"/>
      <c r="B52" s="32" t="s">
        <v>319</v>
      </c>
      <c r="C52" s="31" t="s">
        <v>320</v>
      </c>
      <c r="D52" s="32" t="s">
        <v>25</v>
      </c>
      <c r="E52" s="31"/>
      <c r="F52" s="31"/>
    </row>
    <row r="53" spans="1:6" ht="45">
      <c r="A53" s="140"/>
      <c r="B53" s="32" t="s">
        <v>321</v>
      </c>
      <c r="C53" s="31" t="s">
        <v>322</v>
      </c>
      <c r="D53" s="32" t="s">
        <v>25</v>
      </c>
      <c r="E53" s="31"/>
      <c r="F53" s="31"/>
    </row>
    <row r="54" spans="1:6" ht="60">
      <c r="A54" s="140"/>
      <c r="B54" s="32" t="s">
        <v>323</v>
      </c>
      <c r="C54" s="31" t="s">
        <v>324</v>
      </c>
      <c r="D54" s="32" t="s">
        <v>24</v>
      </c>
      <c r="E54" s="31" t="s">
        <v>116</v>
      </c>
      <c r="F54" s="31"/>
    </row>
    <row r="55" spans="1:6" ht="30">
      <c r="A55" s="140"/>
      <c r="B55" s="32" t="s">
        <v>325</v>
      </c>
      <c r="C55" s="31" t="s">
        <v>326</v>
      </c>
      <c r="D55" s="32" t="s">
        <v>25</v>
      </c>
      <c r="E55" s="31"/>
      <c r="F55" s="31"/>
    </row>
    <row r="56" spans="1:6" ht="45">
      <c r="A56" s="140" t="s">
        <v>327</v>
      </c>
      <c r="B56" s="35" t="s">
        <v>328</v>
      </c>
      <c r="C56" s="34" t="s">
        <v>329</v>
      </c>
      <c r="D56" s="35" t="s">
        <v>23</v>
      </c>
      <c r="E56" s="34"/>
      <c r="F56" s="34"/>
    </row>
    <row r="57" spans="1:6" ht="45">
      <c r="A57" s="140"/>
      <c r="B57" s="35" t="s">
        <v>330</v>
      </c>
      <c r="C57" s="34" t="s">
        <v>331</v>
      </c>
      <c r="D57" s="35" t="s">
        <v>24</v>
      </c>
      <c r="E57" s="34" t="s">
        <v>67</v>
      </c>
      <c r="F57" s="34"/>
    </row>
    <row r="58" spans="1:6" ht="30">
      <c r="A58" s="140"/>
      <c r="B58" s="35" t="s">
        <v>332</v>
      </c>
      <c r="C58" s="34" t="s">
        <v>333</v>
      </c>
      <c r="D58" s="35" t="s">
        <v>23</v>
      </c>
      <c r="E58" s="34"/>
      <c r="F58" s="34"/>
    </row>
    <row r="59" spans="1:6" ht="30">
      <c r="A59" s="140"/>
      <c r="B59" s="35" t="s">
        <v>334</v>
      </c>
      <c r="C59" s="34" t="s">
        <v>335</v>
      </c>
      <c r="D59" s="35" t="s">
        <v>25</v>
      </c>
      <c r="E59" s="34"/>
      <c r="F59" s="34"/>
    </row>
    <row r="60" spans="1:6" ht="60">
      <c r="A60" s="140" t="s">
        <v>336</v>
      </c>
      <c r="B60" s="32" t="s">
        <v>337</v>
      </c>
      <c r="C60" s="31" t="s">
        <v>338</v>
      </c>
      <c r="D60" s="32" t="s">
        <v>24</v>
      </c>
      <c r="E60" s="31" t="s">
        <v>117</v>
      </c>
      <c r="F60" s="31"/>
    </row>
    <row r="61" spans="1:6" ht="45">
      <c r="A61" s="140"/>
      <c r="B61" s="32" t="s">
        <v>339</v>
      </c>
      <c r="C61" s="31" t="s">
        <v>340</v>
      </c>
      <c r="D61" s="32" t="s">
        <v>23</v>
      </c>
      <c r="E61" s="31"/>
      <c r="F61" s="31"/>
    </row>
    <row r="62" spans="1:6" ht="45">
      <c r="A62" s="140"/>
      <c r="B62" s="32" t="s">
        <v>341</v>
      </c>
      <c r="C62" s="31" t="s">
        <v>342</v>
      </c>
      <c r="D62" s="32" t="s">
        <v>23</v>
      </c>
      <c r="E62" s="31"/>
      <c r="F62" s="31"/>
    </row>
    <row r="63" spans="1:6" ht="60">
      <c r="A63" s="140"/>
      <c r="B63" s="32" t="s">
        <v>343</v>
      </c>
      <c r="C63" s="31" t="s">
        <v>344</v>
      </c>
      <c r="D63" s="32" t="s">
        <v>24</v>
      </c>
      <c r="E63" s="31" t="s">
        <v>67</v>
      </c>
      <c r="F63" s="31"/>
    </row>
    <row r="64" spans="1:6" ht="45">
      <c r="A64" s="140"/>
      <c r="B64" s="32" t="s">
        <v>345</v>
      </c>
      <c r="C64" s="31" t="s">
        <v>346</v>
      </c>
      <c r="D64" s="32" t="s">
        <v>23</v>
      </c>
      <c r="E64" s="31"/>
      <c r="F64" s="31"/>
    </row>
    <row r="65" spans="1:6" ht="45">
      <c r="A65" s="140"/>
      <c r="B65" s="32" t="s">
        <v>347</v>
      </c>
      <c r="C65" s="31" t="s">
        <v>348</v>
      </c>
      <c r="D65" s="32" t="s">
        <v>25</v>
      </c>
      <c r="E65" s="31"/>
      <c r="F65" s="31"/>
    </row>
    <row r="66" spans="1:6" ht="45">
      <c r="A66" s="140"/>
      <c r="B66" s="32" t="s">
        <v>349</v>
      </c>
      <c r="C66" s="31" t="s">
        <v>350</v>
      </c>
      <c r="D66" s="32" t="s">
        <v>24</v>
      </c>
      <c r="E66" s="31" t="s">
        <v>67</v>
      </c>
      <c r="F66" s="31"/>
    </row>
    <row r="67" spans="1:6" ht="45">
      <c r="A67" s="140"/>
      <c r="B67" s="32" t="s">
        <v>351</v>
      </c>
      <c r="C67" s="31" t="s">
        <v>352</v>
      </c>
      <c r="D67" s="32" t="s">
        <v>25</v>
      </c>
      <c r="E67" s="31"/>
      <c r="F67" s="31"/>
    </row>
    <row r="68" spans="1:6" ht="60">
      <c r="A68" s="140"/>
      <c r="B68" s="32" t="s">
        <v>353</v>
      </c>
      <c r="C68" s="31" t="s">
        <v>354</v>
      </c>
      <c r="D68" s="32" t="s">
        <v>23</v>
      </c>
      <c r="E68" s="31"/>
      <c r="F68" s="31"/>
    </row>
    <row r="69" spans="1:6" ht="60">
      <c r="A69" s="140"/>
      <c r="B69" s="32" t="s">
        <v>355</v>
      </c>
      <c r="C69" s="31" t="s">
        <v>356</v>
      </c>
      <c r="D69" s="32" t="s">
        <v>23</v>
      </c>
      <c r="E69" s="31"/>
      <c r="F69" s="31"/>
    </row>
    <row r="70" spans="1:6" ht="105">
      <c r="A70" s="140"/>
      <c r="B70" s="32" t="s">
        <v>357</v>
      </c>
      <c r="C70" s="31" t="s">
        <v>358</v>
      </c>
      <c r="D70" s="32" t="s">
        <v>23</v>
      </c>
      <c r="E70" s="31"/>
      <c r="F70" s="31"/>
    </row>
    <row r="71" spans="1:6" ht="75">
      <c r="A71" s="140"/>
      <c r="B71" s="32" t="s">
        <v>359</v>
      </c>
      <c r="C71" s="31" t="s">
        <v>360</v>
      </c>
      <c r="D71" s="32" t="s">
        <v>23</v>
      </c>
      <c r="E71" s="31"/>
      <c r="F71" s="31"/>
    </row>
    <row r="72" spans="1:6" ht="75">
      <c r="A72" s="140"/>
      <c r="B72" s="32" t="s">
        <v>361</v>
      </c>
      <c r="C72" s="31" t="s">
        <v>362</v>
      </c>
      <c r="D72" s="32" t="s">
        <v>25</v>
      </c>
      <c r="E72" s="31"/>
      <c r="F72" s="31"/>
    </row>
    <row r="73" spans="1:6" ht="75">
      <c r="A73" s="140"/>
      <c r="B73" s="32" t="s">
        <v>363</v>
      </c>
      <c r="C73" s="31" t="s">
        <v>364</v>
      </c>
      <c r="D73" s="32" t="s">
        <v>25</v>
      </c>
      <c r="E73" s="31"/>
      <c r="F73" s="31"/>
    </row>
    <row r="74" spans="1:6" ht="30">
      <c r="A74" s="140" t="s">
        <v>365</v>
      </c>
      <c r="B74" s="9" t="s">
        <v>366</v>
      </c>
      <c r="C74" s="3" t="s">
        <v>367</v>
      </c>
      <c r="D74" s="32" t="s">
        <v>25</v>
      </c>
      <c r="E74" s="3"/>
      <c r="F74" s="3"/>
    </row>
    <row r="75" spans="1:6" ht="45">
      <c r="A75" s="140"/>
      <c r="B75" s="9" t="s">
        <v>368</v>
      </c>
      <c r="C75" s="3" t="s">
        <v>369</v>
      </c>
      <c r="D75" s="32" t="s">
        <v>25</v>
      </c>
      <c r="E75" s="3"/>
      <c r="F75" s="3"/>
    </row>
    <row r="76" spans="1:6" ht="75">
      <c r="A76" s="140"/>
      <c r="B76" s="9" t="s">
        <v>370</v>
      </c>
      <c r="C76" s="3" t="s">
        <v>371</v>
      </c>
      <c r="D76" s="32" t="s">
        <v>25</v>
      </c>
      <c r="E76" s="3"/>
      <c r="F76" s="3"/>
    </row>
    <row r="77" spans="1:6" ht="45">
      <c r="A77" s="140"/>
      <c r="B77" s="9" t="s">
        <v>372</v>
      </c>
      <c r="C77" s="3" t="s">
        <v>373</v>
      </c>
      <c r="D77" s="32" t="s">
        <v>25</v>
      </c>
      <c r="E77" s="3"/>
      <c r="F77" s="3"/>
    </row>
    <row r="78" spans="1:6" ht="45">
      <c r="A78" s="140"/>
      <c r="B78" s="9" t="s">
        <v>374</v>
      </c>
      <c r="C78" s="3" t="s">
        <v>375</v>
      </c>
      <c r="D78" s="32" t="s">
        <v>25</v>
      </c>
      <c r="E78" s="3"/>
      <c r="F78" s="3"/>
    </row>
    <row r="79" spans="1:6" ht="45">
      <c r="A79" s="140"/>
      <c r="B79" s="9" t="s">
        <v>376</v>
      </c>
      <c r="C79" s="3" t="s">
        <v>377</v>
      </c>
      <c r="D79" s="32" t="s">
        <v>25</v>
      </c>
      <c r="E79" s="7"/>
      <c r="F79" s="7"/>
    </row>
    <row r="80" spans="1:6" ht="45">
      <c r="A80" s="140"/>
      <c r="B80" s="9" t="s">
        <v>378</v>
      </c>
      <c r="C80" s="3" t="s">
        <v>379</v>
      </c>
      <c r="D80" s="32" t="s">
        <v>25</v>
      </c>
      <c r="E80" s="7"/>
      <c r="F80" s="7"/>
    </row>
    <row r="81" spans="1:6" ht="45">
      <c r="A81" s="140"/>
      <c r="B81" s="9" t="s">
        <v>380</v>
      </c>
      <c r="C81" s="3" t="s">
        <v>381</v>
      </c>
      <c r="D81" s="32" t="s">
        <v>25</v>
      </c>
      <c r="E81" s="7"/>
      <c r="F81" s="7"/>
    </row>
    <row r="82" spans="1:6" ht="45">
      <c r="A82" s="140"/>
      <c r="B82" s="9" t="s">
        <v>382</v>
      </c>
      <c r="C82" s="3" t="s">
        <v>383</v>
      </c>
      <c r="D82" s="32" t="s">
        <v>25</v>
      </c>
      <c r="E82" s="7"/>
      <c r="F82" s="7"/>
    </row>
    <row r="83" spans="1:6" ht="45">
      <c r="A83" s="140"/>
      <c r="B83" s="9" t="s">
        <v>384</v>
      </c>
      <c r="C83" s="3" t="s">
        <v>385</v>
      </c>
      <c r="D83" s="32" t="s">
        <v>25</v>
      </c>
      <c r="E83" s="7"/>
      <c r="F83" s="7"/>
    </row>
    <row r="84" spans="1:6" ht="60">
      <c r="A84" s="140"/>
      <c r="B84" s="9" t="s">
        <v>386</v>
      </c>
      <c r="C84" s="3" t="s">
        <v>387</v>
      </c>
      <c r="D84" s="32" t="s">
        <v>25</v>
      </c>
      <c r="E84" s="7"/>
      <c r="F84" s="7"/>
    </row>
    <row r="85" spans="1:6" ht="105">
      <c r="A85" s="140"/>
      <c r="B85" s="9" t="s">
        <v>388</v>
      </c>
      <c r="C85" s="3" t="s">
        <v>389</v>
      </c>
      <c r="D85" s="9" t="s">
        <v>25</v>
      </c>
      <c r="E85" s="7"/>
      <c r="F85" s="7"/>
    </row>
    <row r="86" spans="1:6" ht="60">
      <c r="A86" s="140"/>
      <c r="B86" s="9" t="s">
        <v>390</v>
      </c>
      <c r="C86" s="3" t="s">
        <v>391</v>
      </c>
      <c r="D86" s="9" t="s">
        <v>25</v>
      </c>
      <c r="E86" s="7"/>
      <c r="F86" s="7"/>
    </row>
    <row r="87" spans="1:6" ht="60">
      <c r="A87" s="140" t="s">
        <v>392</v>
      </c>
      <c r="B87" s="32" t="s">
        <v>393</v>
      </c>
      <c r="C87" s="31" t="s">
        <v>394</v>
      </c>
      <c r="D87" s="32" t="s">
        <v>23</v>
      </c>
      <c r="E87" s="31"/>
      <c r="F87" s="31"/>
    </row>
    <row r="88" spans="1:6" ht="60">
      <c r="A88" s="140"/>
      <c r="B88" s="32" t="s">
        <v>395</v>
      </c>
      <c r="C88" s="31" t="s">
        <v>396</v>
      </c>
      <c r="D88" s="32" t="s">
        <v>23</v>
      </c>
      <c r="E88" s="31"/>
      <c r="F88" s="31"/>
    </row>
    <row r="89" spans="1:6" ht="30">
      <c r="A89" s="140"/>
      <c r="B89" s="32" t="s">
        <v>397</v>
      </c>
      <c r="C89" s="31" t="s">
        <v>398</v>
      </c>
      <c r="D89" s="32" t="s">
        <v>25</v>
      </c>
      <c r="E89" s="31"/>
      <c r="F89" s="31"/>
    </row>
    <row r="90" spans="1:6" ht="45">
      <c r="A90" s="140"/>
      <c r="B90" s="32" t="s">
        <v>399</v>
      </c>
      <c r="C90" s="31" t="s">
        <v>400</v>
      </c>
      <c r="D90" s="32" t="s">
        <v>23</v>
      </c>
      <c r="E90" s="31"/>
      <c r="F90" s="31"/>
    </row>
    <row r="91" spans="1:6" ht="45">
      <c r="A91" s="140"/>
      <c r="B91" s="32" t="s">
        <v>401</v>
      </c>
      <c r="C91" s="31" t="s">
        <v>402</v>
      </c>
      <c r="D91" s="32" t="s">
        <v>23</v>
      </c>
      <c r="E91" s="31"/>
      <c r="F91" s="31"/>
    </row>
    <row r="92" spans="1:6" ht="90">
      <c r="A92" s="140"/>
      <c r="B92" s="32" t="s">
        <v>403</v>
      </c>
      <c r="C92" s="31" t="s">
        <v>404</v>
      </c>
      <c r="D92" s="32" t="s">
        <v>24</v>
      </c>
      <c r="E92" s="31" t="s">
        <v>67</v>
      </c>
      <c r="F92" s="31"/>
    </row>
    <row r="93" spans="1:6" ht="60">
      <c r="A93" s="140"/>
      <c r="B93" s="32" t="s">
        <v>405</v>
      </c>
      <c r="C93" s="31" t="s">
        <v>406</v>
      </c>
      <c r="D93" s="32" t="s">
        <v>24</v>
      </c>
      <c r="E93" s="31" t="s">
        <v>67</v>
      </c>
      <c r="F93" s="31"/>
    </row>
    <row r="94" spans="1:6" ht="30">
      <c r="A94" s="140"/>
      <c r="B94" s="32" t="s">
        <v>407</v>
      </c>
      <c r="C94" s="31" t="s">
        <v>408</v>
      </c>
      <c r="D94" s="32" t="s">
        <v>23</v>
      </c>
      <c r="E94" s="31"/>
      <c r="F94" s="31"/>
    </row>
    <row r="95" spans="1:6" ht="45">
      <c r="A95" s="140"/>
      <c r="B95" s="32" t="s">
        <v>409</v>
      </c>
      <c r="C95" s="31" t="s">
        <v>410</v>
      </c>
      <c r="D95" s="32" t="s">
        <v>23</v>
      </c>
      <c r="E95" s="31"/>
      <c r="F95" s="31"/>
    </row>
    <row r="96" spans="1:6" ht="75">
      <c r="A96" s="140"/>
      <c r="B96" s="32" t="s">
        <v>411</v>
      </c>
      <c r="C96" s="31" t="s">
        <v>412</v>
      </c>
      <c r="D96" s="32" t="s">
        <v>25</v>
      </c>
      <c r="E96" s="31"/>
      <c r="F96" s="31"/>
    </row>
    <row r="97" spans="1:6" ht="75">
      <c r="A97" s="140"/>
      <c r="B97" s="32" t="s">
        <v>413</v>
      </c>
      <c r="C97" s="31" t="s">
        <v>414</v>
      </c>
      <c r="D97" s="32" t="s">
        <v>25</v>
      </c>
      <c r="E97" s="31"/>
      <c r="F97" s="31"/>
    </row>
    <row r="98" spans="1:6" ht="60">
      <c r="A98" s="140" t="s">
        <v>415</v>
      </c>
      <c r="B98" s="9" t="s">
        <v>416</v>
      </c>
      <c r="C98" s="3" t="s">
        <v>417</v>
      </c>
      <c r="D98" s="9" t="s">
        <v>25</v>
      </c>
      <c r="E98" s="3"/>
      <c r="F98" s="3"/>
    </row>
    <row r="99" spans="1:6" ht="60">
      <c r="A99" s="140"/>
      <c r="B99" s="9" t="s">
        <v>418</v>
      </c>
      <c r="C99" s="3" t="s">
        <v>419</v>
      </c>
      <c r="D99" s="9" t="s">
        <v>23</v>
      </c>
      <c r="E99" s="3"/>
      <c r="F99" s="3"/>
    </row>
    <row r="100" spans="1:6" ht="60">
      <c r="A100" s="140"/>
      <c r="B100" s="9" t="s">
        <v>420</v>
      </c>
      <c r="C100" s="3" t="s">
        <v>421</v>
      </c>
      <c r="D100" s="9" t="s">
        <v>25</v>
      </c>
      <c r="E100" s="3"/>
      <c r="F100" s="3"/>
    </row>
    <row r="101" spans="1:6" ht="45">
      <c r="A101" s="140"/>
      <c r="B101" s="9" t="s">
        <v>422</v>
      </c>
      <c r="C101" s="3" t="s">
        <v>423</v>
      </c>
      <c r="D101" s="9" t="s">
        <v>25</v>
      </c>
      <c r="E101" s="3"/>
      <c r="F101" s="3"/>
    </row>
    <row r="102" spans="1:6" ht="45">
      <c r="A102" s="140"/>
      <c r="B102" s="9" t="s">
        <v>424</v>
      </c>
      <c r="C102" s="3" t="s">
        <v>425</v>
      </c>
      <c r="D102" s="9" t="s">
        <v>25</v>
      </c>
      <c r="E102" s="3"/>
      <c r="F102" s="3"/>
    </row>
    <row r="103" spans="1:6" ht="60">
      <c r="A103" s="140"/>
      <c r="B103" s="9" t="s">
        <v>426</v>
      </c>
      <c r="C103" s="3" t="s">
        <v>427</v>
      </c>
      <c r="D103" s="9" t="s">
        <v>25</v>
      </c>
      <c r="E103" s="3"/>
      <c r="F103" s="3"/>
    </row>
    <row r="104" spans="1:6" ht="45">
      <c r="A104" s="140"/>
      <c r="B104" s="9" t="s">
        <v>428</v>
      </c>
      <c r="C104" s="3" t="s">
        <v>429</v>
      </c>
      <c r="D104" s="9" t="s">
        <v>25</v>
      </c>
      <c r="E104" s="3"/>
      <c r="F104" s="3"/>
    </row>
    <row r="105" spans="1:6" ht="45">
      <c r="A105" s="140"/>
      <c r="B105" s="9" t="s">
        <v>430</v>
      </c>
      <c r="C105" s="3" t="s">
        <v>431</v>
      </c>
      <c r="D105" s="9" t="s">
        <v>25</v>
      </c>
      <c r="E105" s="3"/>
      <c r="F105" s="3"/>
    </row>
    <row r="106" spans="1:6" ht="60">
      <c r="A106" s="140"/>
      <c r="B106" s="9" t="s">
        <v>432</v>
      </c>
      <c r="C106" s="3" t="s">
        <v>433</v>
      </c>
      <c r="D106" s="9" t="s">
        <v>23</v>
      </c>
      <c r="E106" s="3"/>
      <c r="F106" s="3"/>
    </row>
    <row r="107" spans="1:6" ht="90">
      <c r="A107" s="140"/>
      <c r="B107" s="9" t="s">
        <v>434</v>
      </c>
      <c r="C107" s="3" t="s">
        <v>435</v>
      </c>
      <c r="D107" s="9" t="s">
        <v>25</v>
      </c>
      <c r="E107" s="3"/>
      <c r="F107" s="3"/>
    </row>
    <row r="108" spans="1:6" ht="75">
      <c r="A108" s="140"/>
      <c r="B108" s="9" t="s">
        <v>436</v>
      </c>
      <c r="C108" s="3" t="s">
        <v>437</v>
      </c>
      <c r="D108" s="9" t="s">
        <v>23</v>
      </c>
      <c r="E108" s="3"/>
      <c r="F108" s="3"/>
    </row>
    <row r="109" spans="1:6" ht="75">
      <c r="A109" s="140"/>
      <c r="B109" s="9" t="s">
        <v>438</v>
      </c>
      <c r="C109" s="3" t="s">
        <v>439</v>
      </c>
      <c r="D109" s="9" t="s">
        <v>25</v>
      </c>
      <c r="E109" s="3"/>
      <c r="F109" s="3"/>
    </row>
  </sheetData>
  <autoFilter ref="D3:D109" xr:uid="{F7684FA4-70E5-FA48-B430-C593C463212B}"/>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44" priority="2" stopIfTrue="1" operator="equal">
      <formula>"C"</formula>
    </cfRule>
  </conditionalFormatting>
  <conditionalFormatting sqref="D4:D109">
    <cfRule type="cellIs" dxfId="43" priority="4" stopIfTrue="1" operator="equal">
      <formula>"NA"</formula>
    </cfRule>
  </conditionalFormatting>
  <conditionalFormatting sqref="D4:D109">
    <cfRule type="cellIs" dxfId="42" priority="1" stopIfTrue="1" operator="equal">
      <formula>"NCT"</formula>
    </cfRule>
    <cfRule type="cellIs" dxfId="41" priority="3" stopIfTrue="1" operator="equal">
      <formula>"NC"</formula>
    </cfRule>
  </conditionalFormatting>
  <conditionalFormatting sqref="D4:D109">
    <cfRule type="cellIs" dxfId="40" priority="5" stopIfTrue="1" operator="equal">
      <formula>"NT"</formula>
    </cfRule>
  </conditionalFormatting>
  <dataValidations count="1">
    <dataValidation type="list" showErrorMessage="1" sqref="D4:D109" xr:uid="{00000000-0002-0000-0B00-000000000000}">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horizontalDpi="300" verticalDpi="300" r:id="rId1"/>
  <headerFooter alignWithMargins="0">
    <oddHeader>&amp;LRGAA 3.0 - Relevé pour le site : wwww.site.fr&amp;R&amp;P/&amp;N - &amp;A</oddHeader>
  </headerFooter>
</worksheet>
</file>

<file path=docProps/app.xml><?xml version="1.0" encoding="utf-8"?>
<Properties xmlns="http://purl.oclc.org/ooxml/officeDocument/extendedProperties" xmlns:vt="http://purl.oclc.org/ooxml/officeDocument/docPropsVTypes">
  <TotalTime>0</TotalTime>
  <Application>Microsoft Macintosh Excel</Application>
  <DocSecurity>0</DocSecurity>
  <ScaleCrop>false</ScaleCrop>
  <HeadingPairs>
    <vt:vector size="2" baseType="variant">
      <vt:variant>
        <vt:lpstr>Feuilles de calcul</vt:lpstr>
      </vt:variant>
      <vt:variant>
        <vt:i4>17</vt:i4>
      </vt:variant>
    </vt:vector>
  </HeadingPairs>
  <TitlesOfParts>
    <vt:vector size="17" baseType="lpstr">
      <vt:lpstr>Périmètre</vt:lpstr>
      <vt:lpstr>Synthèse</vt:lpstr>
      <vt:lpstr>P01</vt:lpstr>
      <vt:lpstr>P02</vt:lpstr>
      <vt:lpstr>P03</vt:lpstr>
      <vt:lpstr>P04</vt:lpstr>
      <vt:lpstr>P05</vt:lpstr>
      <vt:lpstr>P06</vt:lpstr>
      <vt:lpstr>P07</vt:lpstr>
      <vt:lpstr>P08</vt:lpstr>
      <vt:lpstr>P09</vt:lpstr>
      <vt:lpstr>P10</vt:lpstr>
      <vt:lpstr>P11</vt:lpstr>
      <vt:lpstr>P12</vt:lpstr>
      <vt:lpstr>P13</vt:lpstr>
      <vt:lpstr>P14</vt:lpstr>
      <vt:lpstr>P15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Audit RGAA 4.1 du site eau-artois-picardie.fr</dc:title>
  <dc:subject/>
  <dc:creator/>
  <cp:keywords/>
  <dc:description/>
  <cp:lastModifiedBy>Sébastien Delorme</cp:lastModifiedBy>
  <cp:revision>529</cp:revision>
  <dcterms:created xsi:type="dcterms:W3CDTF">2015-03-10T09:08:51Z</dcterms:created>
  <dcterms:modified xsi:type="dcterms:W3CDTF">2021-10-01T14:06:56Z</dcterms:modified>
  <cp:category/>
  <cp:contentStatus/>
</cp:coreProperties>
</file>